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Z:\Popcorn\2018\"/>
    </mc:Choice>
  </mc:AlternateContent>
  <bookViews>
    <workbookView xWindow="0" yWindow="0" windowWidth="28800" windowHeight="12210"/>
  </bookViews>
  <sheets>
    <sheet name="PACK Planner" sheetId="3" r:id="rId1"/>
    <sheet name="TROOP Planner" sheetId="2" r:id="rId2"/>
  </sheets>
  <definedNames>
    <definedName name="_xlnm.Print_Area" localSheetId="0">'PACK Planner'!$B$1:$J$96</definedName>
  </definedNames>
  <calcPr calcId="171027"/>
</workbook>
</file>

<file path=xl/calcChain.xml><?xml version="1.0" encoding="utf-8"?>
<calcChain xmlns="http://schemas.openxmlformats.org/spreadsheetml/2006/main">
  <c r="I79" i="2" l="1"/>
  <c r="I78" i="2"/>
  <c r="I77" i="2"/>
  <c r="I94" i="3" l="1"/>
  <c r="I96" i="3" l="1"/>
  <c r="I95" i="3"/>
  <c r="H78" i="3"/>
  <c r="H40" i="3"/>
  <c r="H22" i="3"/>
  <c r="H21" i="3"/>
  <c r="H20" i="3"/>
  <c r="H23" i="3" l="1"/>
  <c r="H25" i="3"/>
  <c r="H38" i="3"/>
  <c r="H35" i="3"/>
  <c r="H33" i="3"/>
  <c r="H27" i="3"/>
  <c r="H31" i="3"/>
  <c r="H55" i="3"/>
  <c r="H56" i="3"/>
  <c r="H80" i="3"/>
  <c r="H79" i="3"/>
  <c r="H77" i="3"/>
  <c r="H68" i="3"/>
  <c r="H67" i="3"/>
  <c r="H66" i="3"/>
  <c r="H65" i="3"/>
  <c r="H64" i="3"/>
  <c r="H63" i="3"/>
  <c r="H62" i="3"/>
  <c r="H61" i="3"/>
  <c r="H60" i="3"/>
  <c r="H59" i="3"/>
  <c r="H58" i="3"/>
  <c r="H57" i="3"/>
  <c r="H29" i="3"/>
  <c r="H41" i="3"/>
  <c r="H39" i="3"/>
  <c r="H24" i="3"/>
  <c r="H19" i="3"/>
  <c r="H15" i="3"/>
  <c r="H14" i="3"/>
  <c r="H13" i="3"/>
  <c r="H36" i="2"/>
  <c r="H35" i="2"/>
  <c r="H34" i="2"/>
  <c r="H33" i="2"/>
  <c r="H32" i="2"/>
  <c r="H31" i="2"/>
  <c r="H26" i="2"/>
  <c r="H61" i="2"/>
  <c r="H62" i="2"/>
  <c r="H45" i="2"/>
  <c r="H46" i="2"/>
  <c r="H47" i="2"/>
  <c r="H48" i="2"/>
  <c r="H49" i="2"/>
  <c r="H50" i="2"/>
  <c r="H51" i="2"/>
  <c r="H52" i="2"/>
  <c r="H53" i="2"/>
  <c r="H54" i="2"/>
  <c r="H55" i="2"/>
  <c r="H56" i="2"/>
  <c r="H42" i="2"/>
  <c r="H41" i="2"/>
  <c r="I82" i="3" l="1"/>
  <c r="I53" i="3"/>
  <c r="I73" i="3"/>
  <c r="I17" i="3"/>
  <c r="H63" i="2"/>
  <c r="I65" i="2" s="1"/>
  <c r="H44" i="2"/>
  <c r="H43" i="2"/>
  <c r="H40" i="2"/>
  <c r="H39" i="2"/>
  <c r="H30" i="2"/>
  <c r="H29" i="2"/>
  <c r="H28" i="2"/>
  <c r="H27" i="2"/>
  <c r="H13" i="2"/>
  <c r="H12" i="2"/>
  <c r="H11" i="2"/>
  <c r="I37" i="2" l="1"/>
  <c r="I74" i="3"/>
  <c r="I85" i="3" s="1"/>
  <c r="I57" i="2"/>
  <c r="I15" i="2"/>
  <c r="I58" i="2" s="1"/>
  <c r="I68" i="2" s="1"/>
  <c r="I74" i="2" l="1"/>
  <c r="I73" i="2"/>
  <c r="I90" i="3"/>
  <c r="I91" i="3"/>
</calcChain>
</file>

<file path=xl/sharedStrings.xml><?xml version="1.0" encoding="utf-8"?>
<sst xmlns="http://schemas.openxmlformats.org/spreadsheetml/2006/main" count="297" uniqueCount="181">
  <si>
    <t>Per Scout</t>
  </si>
  <si>
    <t>Unit Budget Expense Item</t>
  </si>
  <si>
    <t>Budgeted Expenses</t>
  </si>
  <si>
    <t>Recharter</t>
  </si>
  <si>
    <t>Equipment &amp; Supplies</t>
  </si>
  <si>
    <t>Program Events</t>
  </si>
  <si>
    <t xml:space="preserve">Boy Scout Awards/Recognitions </t>
  </si>
  <si>
    <t>Income</t>
  </si>
  <si>
    <t>$12 Each</t>
  </si>
  <si>
    <t>$40 Annually</t>
  </si>
  <si>
    <t>Charter Fee</t>
  </si>
  <si>
    <t>Adult Registrations</t>
  </si>
  <si>
    <t>Boys Life Subscriptions</t>
  </si>
  <si>
    <t>Youth Registrations</t>
  </si>
  <si>
    <t>Enter # of Issues, Enter Cost Per Issue</t>
  </si>
  <si>
    <t>Sug. $75 - Annual Unit Library Supplements</t>
  </si>
  <si>
    <t>Leader Guides, etc. Enter final cost or use equation</t>
  </si>
  <si>
    <t>Sug. $25</t>
  </si>
  <si>
    <t>Estimated Total Annual Pieces of Mail</t>
  </si>
  <si>
    <t>Sug. $100 - Candles, Display Boards, etc.</t>
  </si>
  <si>
    <t>Sug. $150 - Propane, Tent Repair, etc.</t>
  </si>
  <si>
    <t>Sug. $300</t>
  </si>
  <si>
    <t>Sug. $50 - Insurance, Upkeep, etc.</t>
  </si>
  <si>
    <t>Notes or Suggestions</t>
  </si>
  <si>
    <t>Summer Camp #1 - Youth</t>
  </si>
  <si>
    <t>Enter # of Youth Attending</t>
  </si>
  <si>
    <t>Enter # of Adults Attending</t>
  </si>
  <si>
    <t>Summer Camp #1 - Adults</t>
  </si>
  <si>
    <t>Summer Camp #2 - Youth</t>
  </si>
  <si>
    <t>Summer Camp #2 - Adults</t>
  </si>
  <si>
    <t>August Program Event</t>
  </si>
  <si>
    <t>Other Annual Patrol Expenses</t>
  </si>
  <si>
    <t>Per Boy per Year</t>
  </si>
  <si>
    <t>Trailer Expense - Suggested $50</t>
  </si>
  <si>
    <t>New Equipment Fund</t>
  </si>
  <si>
    <t>Equipment Repair</t>
  </si>
  <si>
    <t>Supplies</t>
  </si>
  <si>
    <t>Postage</t>
  </si>
  <si>
    <t>Office Supplies</t>
  </si>
  <si>
    <t>Leader Training</t>
  </si>
  <si>
    <t>Troop Books</t>
  </si>
  <si>
    <t>Unit Newsletter</t>
  </si>
  <si>
    <t>Cash Donations</t>
  </si>
  <si>
    <t>Possibly from charter organization, etc.</t>
  </si>
  <si>
    <t>Category Subtotal</t>
  </si>
  <si>
    <t>"</t>
  </si>
  <si>
    <t>Annual Dues</t>
  </si>
  <si>
    <t># of  Pepole
or Items</t>
  </si>
  <si>
    <t>Cost Per
Person or Item</t>
  </si>
  <si>
    <t>Line Total</t>
  </si>
  <si>
    <t>Troop "Ideal Year of Scouting" Annual Budget Worksheet</t>
  </si>
  <si>
    <t>Notes</t>
  </si>
  <si>
    <t>Court of Honor</t>
  </si>
  <si>
    <t>Enter # of Courts for Decorations, Refreshments, etc.</t>
  </si>
  <si>
    <t># of  Pepole</t>
  </si>
  <si>
    <t>Expense Item</t>
  </si>
  <si>
    <t>Other Expenses</t>
  </si>
  <si>
    <t># of Items</t>
  </si>
  <si>
    <t>Annual Cost
Per Person</t>
  </si>
  <si>
    <t># of People</t>
  </si>
  <si>
    <t>Campout, Field Trip, Hikes, etc.,</t>
  </si>
  <si>
    <t>Surplus from Prior Year</t>
  </si>
  <si>
    <t>Other Troop Expenses</t>
  </si>
  <si>
    <t>Annually</t>
  </si>
  <si>
    <t>September   "       "</t>
  </si>
  <si>
    <t>October        "       "</t>
  </si>
  <si>
    <t>November    "       "</t>
  </si>
  <si>
    <t>December    "       "</t>
  </si>
  <si>
    <t>January         "       "</t>
  </si>
  <si>
    <t>February       "       "</t>
  </si>
  <si>
    <t>March           "       "</t>
  </si>
  <si>
    <t>April              "       "</t>
  </si>
  <si>
    <t>June              "       "</t>
  </si>
  <si>
    <t>July                "       "</t>
  </si>
  <si>
    <t>May               "       "</t>
  </si>
  <si>
    <t>Fundraising Need: (Expenses - Income)</t>
  </si>
  <si>
    <t>Pack "Ideal Year of Scouting" Annual Budget Worksheet</t>
  </si>
  <si>
    <t>Sug. $75 - Candles, Display Boards, etc.</t>
  </si>
  <si>
    <t>Pack Meeting Supplies</t>
  </si>
  <si>
    <t>Enter # of Meetings</t>
  </si>
  <si>
    <t>Pinewood Derby Kits</t>
  </si>
  <si>
    <t>Pinewood Derby Expenses</t>
  </si>
  <si>
    <t>Blue and Gold Per Person</t>
  </si>
  <si>
    <t>Winter Party Per Person</t>
  </si>
  <si>
    <t>Winter Party Expenses</t>
  </si>
  <si>
    <t>Catering, etc.</t>
  </si>
  <si>
    <t>Decorations, location rental, etc.</t>
  </si>
  <si>
    <t>Entertainment, Decorations, Location rental, etc.</t>
  </si>
  <si>
    <t>Per Scout: Registration + Pack Fee (food)</t>
  </si>
  <si>
    <t>Webelos Weeklong Camping</t>
  </si>
  <si>
    <t>Webelos Summer Camp - Youth</t>
  </si>
  <si>
    <t>Webelos Summer Camp - Adult</t>
  </si>
  <si>
    <t>1/2 Week Camp for Cub Scouts</t>
  </si>
  <si>
    <t>Council Event #1</t>
  </si>
  <si>
    <t>Council Event #2</t>
  </si>
  <si>
    <t>Council Event #3</t>
  </si>
  <si>
    <t>Day / Twilight Camp</t>
  </si>
  <si>
    <t>Webelos District Camping - Youth</t>
  </si>
  <si>
    <t>Webelos District Camping - Adult</t>
  </si>
  <si>
    <t>Fall Family Camping - Adult</t>
  </si>
  <si>
    <t>Fall Family Camping - Youth</t>
  </si>
  <si>
    <t>Spring Family Camping - Adult</t>
  </si>
  <si>
    <t>Spring Family Camping - Youth</t>
  </si>
  <si>
    <t>Cubs &amp; Web. Summer Camp - A.</t>
  </si>
  <si>
    <t>Cubs &amp; Web. Summer Camp - Y.</t>
  </si>
  <si>
    <t>Overnight Program Events</t>
  </si>
  <si>
    <t>Per Person: Camping, Spookeree, Polar Cubs, etc.</t>
  </si>
  <si>
    <t>Camp Assistance</t>
  </si>
  <si>
    <t>Suggested $150 to aid unit families</t>
  </si>
  <si>
    <t>Summer Picnic Per Person</t>
  </si>
  <si>
    <t>Other Per Person Expenses</t>
  </si>
  <si>
    <t>Summer Picnic Expenses</t>
  </si>
  <si>
    <t>Other Pack Annual Expenses</t>
  </si>
  <si>
    <t xml:space="preserve">Cub Scout Awards/Recognitions </t>
  </si>
  <si>
    <t>Pack T-Shirts</t>
  </si>
  <si>
    <t># of Items
or People</t>
  </si>
  <si>
    <t>Other Supplies</t>
  </si>
  <si>
    <t>Trailer Expense</t>
  </si>
  <si>
    <t>Blue and Gold Banquet Expenses</t>
  </si>
  <si>
    <t>Other Event</t>
  </si>
  <si>
    <r>
      <t xml:space="preserve">Total Budgeted Annual </t>
    </r>
    <r>
      <rPr>
        <b/>
        <u/>
        <sz val="16"/>
        <color theme="1"/>
        <rFont val="Calibri"/>
        <family val="2"/>
        <scheme val="minor"/>
      </rPr>
      <t>EXPENSES</t>
    </r>
  </si>
  <si>
    <r>
      <t xml:space="preserve">Total Budgeted Annual </t>
    </r>
    <r>
      <rPr>
        <b/>
        <u/>
        <sz val="16"/>
        <color theme="1"/>
        <rFont val="Calibri"/>
        <family val="2"/>
        <scheme val="minor"/>
      </rPr>
      <t>INCOME</t>
    </r>
  </si>
  <si>
    <t>Per Scout for 36 weeks
(change formua if diff # of weeks)</t>
  </si>
  <si>
    <t>Unit Prizes for Popcorn Sale</t>
  </si>
  <si>
    <t>Top Seller, Top Den/Patrol, Kickoff Door Prizes, etc.</t>
  </si>
  <si>
    <t>Date Budget Completed</t>
  </si>
  <si>
    <t>Pack Number</t>
  </si>
  <si>
    <t>District</t>
  </si>
  <si>
    <t>Projected No. of Scouts</t>
  </si>
  <si>
    <t>Projected No. of Registered Adults</t>
  </si>
  <si>
    <t>$12 Each (National Fee)</t>
  </si>
  <si>
    <t>Number</t>
  </si>
  <si>
    <t>Cubmaster</t>
  </si>
  <si>
    <t>Committee Chair</t>
  </si>
  <si>
    <t>Treasurer</t>
  </si>
  <si>
    <t>Assitant Cubmaster</t>
  </si>
  <si>
    <t>Popcorn Chair</t>
  </si>
  <si>
    <t>$40 Annually (National Fee)</t>
  </si>
  <si>
    <t>Bound = $12.99, Spiral = $18.99</t>
  </si>
  <si>
    <t>Handbooks*</t>
  </si>
  <si>
    <t>Neckerchief*</t>
  </si>
  <si>
    <t>Cap*</t>
  </si>
  <si>
    <t>Printed Pack Newsletter</t>
  </si>
  <si>
    <t>Enter # of issues and cost per issue</t>
  </si>
  <si>
    <t>Den Expenses, Annual</t>
  </si>
  <si>
    <t>Reserve Fund</t>
  </si>
  <si>
    <t>For unexepected expenses.</t>
  </si>
  <si>
    <t>Den Expenses, Per Scout</t>
  </si>
  <si>
    <t>Scout  Expenses</t>
  </si>
  <si>
    <t>Event Expenses</t>
  </si>
  <si>
    <t>Pack Operation Expenses</t>
  </si>
  <si>
    <t>Leader Guides, etc. Or # leaders @ $____ea.</t>
  </si>
  <si>
    <t>Advancement. Ideally, 100% of youth included in ranks, belt loops, etc. Example: $12 / Scout</t>
  </si>
  <si>
    <t>Per Scout for 36 weeks (change formua if diff # of weeks)</t>
  </si>
  <si>
    <t>Per Scout for 10 or 12 months (change formua to x10 or x12)</t>
  </si>
  <si>
    <t>Include Show-N-Sell, Take Order and Online.
If unknown, ask your District Executive.</t>
  </si>
  <si>
    <t>Per Adult: Pack Fee (food, etc.)</t>
  </si>
  <si>
    <t>Annual Cost Per Person or Item</t>
  </si>
  <si>
    <t>Annual Dues**</t>
  </si>
  <si>
    <t>Monthly Dues**</t>
  </si>
  <si>
    <t>Weekly Dues**</t>
  </si>
  <si>
    <t>Scout Sales Goal #1</t>
  </si>
  <si>
    <t>Scout Sales Goal #2</t>
  </si>
  <si>
    <t># of Scouts from Cell I5</t>
  </si>
  <si>
    <t>Unit Goal Option #1</t>
  </si>
  <si>
    <t>Unit Goal Option #2</t>
  </si>
  <si>
    <t>UNIT GOAL: Based on Fundraising Need above, you'll need to sell</t>
  </si>
  <si>
    <t>SCOUT GOAL: Based on Fundraising Need above, you'll need to sell</t>
  </si>
  <si>
    <t>Popcorn Sale Goals</t>
  </si>
  <si>
    <t>Troop Number</t>
  </si>
  <si>
    <t>Scoutmaster</t>
  </si>
  <si>
    <t>Weekly Dues if any</t>
  </si>
  <si>
    <t>30% Commission</t>
  </si>
  <si>
    <t>35% Commission</t>
  </si>
  <si>
    <t>How much did you sell last year (2017)?</t>
  </si>
  <si>
    <t>at 30% Commission (Unit chooses Prize option)</t>
  </si>
  <si>
    <t>at 35% Commission (Unit chooses Cash  Only option)</t>
  </si>
  <si>
    <t>$34 Each (National Fee)</t>
  </si>
  <si>
    <t>$34 Each</t>
  </si>
  <si>
    <t>at 30% Commission (unit chooses Prize option)</t>
  </si>
  <si>
    <t>at 35% Commission (Unit choosesCashonly option)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</si>
</sst>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0"/>
      <name val="Arial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/>
    <xf numFmtId="0" fontId="3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0" borderId="0" xfId="0" applyFont="1" applyBorder="1"/>
    <xf numFmtId="0" fontId="2" fillId="0" borderId="0" xfId="0" applyFont="1"/>
    <xf numFmtId="0" fontId="2" fillId="0" borderId="5" xfId="0" applyFont="1" applyBorder="1"/>
    <xf numFmtId="164" fontId="3" fillId="2" borderId="27" xfId="0" applyNumberFormat="1" applyFont="1" applyFill="1" applyBorder="1" applyAlignment="1">
      <alignment vertical="center"/>
    </xf>
    <xf numFmtId="0" fontId="2" fillId="0" borderId="3" xfId="0" applyFont="1" applyBorder="1"/>
    <xf numFmtId="0" fontId="2" fillId="2" borderId="0" xfId="0" applyFont="1" applyFill="1" applyBorder="1"/>
    <xf numFmtId="0" fontId="2" fillId="2" borderId="29" xfId="0" applyFont="1" applyFill="1" applyBorder="1"/>
    <xf numFmtId="0" fontId="3" fillId="4" borderId="19" xfId="0" applyFont="1" applyFill="1" applyBorder="1" applyAlignment="1">
      <alignment horizontal="center"/>
    </xf>
    <xf numFmtId="49" fontId="6" fillId="4" borderId="19" xfId="0" applyNumberFormat="1" applyFont="1" applyFill="1" applyBorder="1" applyAlignment="1">
      <alignment horizontal="center" wrapText="1"/>
    </xf>
    <xf numFmtId="0" fontId="6" fillId="4" borderId="19" xfId="0" applyFont="1" applyFill="1" applyBorder="1" applyAlignment="1">
      <alignment horizontal="center" wrapText="1"/>
    </xf>
    <xf numFmtId="0" fontId="6" fillId="4" borderId="20" xfId="0" applyFont="1" applyFill="1" applyBorder="1" applyAlignment="1">
      <alignment horizontal="center" wrapText="1"/>
    </xf>
    <xf numFmtId="0" fontId="2" fillId="0" borderId="33" xfId="0" applyFont="1" applyBorder="1"/>
    <xf numFmtId="0" fontId="2" fillId="0" borderId="35" xfId="0" applyFont="1" applyBorder="1"/>
    <xf numFmtId="0" fontId="8" fillId="0" borderId="21" xfId="0" applyFont="1" applyBorder="1" applyAlignment="1"/>
    <xf numFmtId="0" fontId="8" fillId="0" borderId="22" xfId="0" applyFont="1" applyBorder="1" applyAlignment="1"/>
    <xf numFmtId="0" fontId="8" fillId="0" borderId="22" xfId="0" applyFont="1" applyBorder="1" applyAlignment="1" applyProtection="1">
      <alignment horizontal="center"/>
      <protection locked="0"/>
    </xf>
    <xf numFmtId="164" fontId="8" fillId="0" borderId="22" xfId="0" applyNumberFormat="1" applyFont="1" applyBorder="1"/>
    <xf numFmtId="164" fontId="8" fillId="0" borderId="23" xfId="0" applyNumberFormat="1" applyFont="1" applyBorder="1"/>
    <xf numFmtId="0" fontId="8" fillId="0" borderId="4" xfId="0" applyFont="1" applyBorder="1" applyAlignment="1"/>
    <xf numFmtId="0" fontId="8" fillId="0" borderId="24" xfId="0" applyFont="1" applyBorder="1" applyAlignment="1"/>
    <xf numFmtId="0" fontId="8" fillId="0" borderId="24" xfId="0" applyFont="1" applyBorder="1" applyAlignment="1" applyProtection="1">
      <alignment horizontal="center"/>
      <protection locked="0"/>
    </xf>
    <xf numFmtId="164" fontId="8" fillId="0" borderId="24" xfId="0" applyNumberFormat="1" applyFont="1" applyBorder="1"/>
    <xf numFmtId="164" fontId="8" fillId="0" borderId="5" xfId="0" applyNumberFormat="1" applyFont="1" applyBorder="1"/>
    <xf numFmtId="0" fontId="8" fillId="0" borderId="25" xfId="0" applyFont="1" applyBorder="1" applyAlignment="1"/>
    <xf numFmtId="164" fontId="8" fillId="0" borderId="27" xfId="0" applyNumberFormat="1" applyFont="1" applyBorder="1"/>
    <xf numFmtId="0" fontId="8" fillId="2" borderId="29" xfId="0" applyFont="1" applyFill="1" applyBorder="1"/>
    <xf numFmtId="0" fontId="8" fillId="2" borderId="29" xfId="0" applyFont="1" applyFill="1" applyBorder="1" applyAlignment="1">
      <alignment horizontal="center"/>
    </xf>
    <xf numFmtId="164" fontId="8" fillId="2" borderId="29" xfId="0" applyNumberFormat="1" applyFont="1" applyFill="1" applyBorder="1"/>
    <xf numFmtId="0" fontId="8" fillId="4" borderId="19" xfId="0" applyFont="1" applyFill="1" applyBorder="1" applyAlignment="1">
      <alignment horizontal="center"/>
    </xf>
    <xf numFmtId="49" fontId="9" fillId="4" borderId="19" xfId="0" applyNumberFormat="1" applyFont="1" applyFill="1" applyBorder="1" applyAlignment="1">
      <alignment horizontal="center" wrapText="1"/>
    </xf>
    <xf numFmtId="0" fontId="9" fillId="4" borderId="19" xfId="0" applyFont="1" applyFill="1" applyBorder="1" applyAlignment="1">
      <alignment horizontal="center" wrapText="1"/>
    </xf>
    <xf numFmtId="164" fontId="8" fillId="0" borderId="34" xfId="0" applyNumberFormat="1" applyFont="1" applyBorder="1"/>
    <xf numFmtId="0" fontId="8" fillId="0" borderId="29" xfId="0" applyFont="1" applyBorder="1" applyAlignment="1" applyProtection="1">
      <alignment horizontal="center"/>
      <protection locked="0"/>
    </xf>
    <xf numFmtId="0" fontId="8" fillId="2" borderId="26" xfId="0" applyFont="1" applyFill="1" applyBorder="1" applyAlignment="1">
      <alignment vertical="center"/>
    </xf>
    <xf numFmtId="164" fontId="8" fillId="0" borderId="24" xfId="0" applyNumberFormat="1" applyFont="1" applyFill="1" applyBorder="1" applyProtection="1">
      <protection locked="0"/>
    </xf>
    <xf numFmtId="164" fontId="8" fillId="0" borderId="29" xfId="0" applyNumberFormat="1" applyFont="1" applyBorder="1"/>
    <xf numFmtId="0" fontId="8" fillId="0" borderId="24" xfId="0" applyFont="1" applyFill="1" applyBorder="1" applyAlignment="1"/>
    <xf numFmtId="0" fontId="10" fillId="0" borderId="29" xfId="0" applyFont="1" applyFill="1" applyBorder="1"/>
    <xf numFmtId="0" fontId="10" fillId="0" borderId="24" xfId="0" applyFont="1" applyFill="1" applyBorder="1" applyAlignment="1"/>
    <xf numFmtId="0" fontId="10" fillId="0" borderId="24" xfId="0" applyFont="1" applyBorder="1" applyAlignment="1"/>
    <xf numFmtId="0" fontId="10" fillId="0" borderId="34" xfId="0" applyFont="1" applyBorder="1" applyAlignment="1"/>
    <xf numFmtId="0" fontId="10" fillId="0" borderId="22" xfId="0" applyFont="1" applyBorder="1" applyAlignment="1"/>
    <xf numFmtId="0" fontId="10" fillId="0" borderId="26" xfId="0" applyFont="1" applyBorder="1" applyAlignment="1"/>
    <xf numFmtId="0" fontId="10" fillId="0" borderId="24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8" fillId="2" borderId="14" xfId="0" applyFont="1" applyFill="1" applyBorder="1"/>
    <xf numFmtId="164" fontId="2" fillId="0" borderId="36" xfId="0" applyNumberFormat="1" applyFont="1" applyBorder="1"/>
    <xf numFmtId="164" fontId="3" fillId="3" borderId="2" xfId="0" applyNumberFormat="1" applyFont="1" applyFill="1" applyBorder="1"/>
    <xf numFmtId="0" fontId="10" fillId="0" borderId="22" xfId="0" applyFont="1" applyBorder="1"/>
    <xf numFmtId="0" fontId="8" fillId="0" borderId="29" xfId="0" applyFont="1" applyBorder="1" applyAlignment="1"/>
    <xf numFmtId="0" fontId="8" fillId="0" borderId="42" xfId="0" applyFont="1" applyBorder="1" applyAlignment="1"/>
    <xf numFmtId="0" fontId="10" fillId="0" borderId="29" xfId="0" applyFont="1" applyFill="1" applyBorder="1" applyAlignment="1">
      <alignment wrapText="1"/>
    </xf>
    <xf numFmtId="0" fontId="12" fillId="0" borderId="0" xfId="0" applyFont="1"/>
    <xf numFmtId="164" fontId="3" fillId="7" borderId="3" xfId="0" applyNumberFormat="1" applyFont="1" applyFill="1" applyBorder="1" applyAlignment="1"/>
    <xf numFmtId="164" fontId="3" fillId="5" borderId="20" xfId="0" applyNumberFormat="1" applyFont="1" applyFill="1" applyBorder="1" applyAlignment="1"/>
    <xf numFmtId="0" fontId="2" fillId="0" borderId="43" xfId="0" applyFont="1" applyBorder="1"/>
    <xf numFmtId="0" fontId="8" fillId="8" borderId="22" xfId="0" applyFont="1" applyFill="1" applyBorder="1" applyAlignment="1" applyProtection="1">
      <alignment horizontal="center"/>
      <protection locked="0"/>
    </xf>
    <xf numFmtId="164" fontId="8" fillId="8" borderId="22" xfId="0" applyNumberFormat="1" applyFont="1" applyFill="1" applyBorder="1"/>
    <xf numFmtId="0" fontId="8" fillId="8" borderId="24" xfId="0" applyFont="1" applyFill="1" applyBorder="1" applyAlignment="1" applyProtection="1">
      <alignment horizontal="center"/>
      <protection locked="0"/>
    </xf>
    <xf numFmtId="164" fontId="8" fillId="8" borderId="24" xfId="0" applyNumberFormat="1" applyFont="1" applyFill="1" applyBorder="1"/>
    <xf numFmtId="164" fontId="8" fillId="8" borderId="17" xfId="0" applyNumberFormat="1" applyFont="1" applyFill="1" applyBorder="1"/>
    <xf numFmtId="164" fontId="8" fillId="8" borderId="24" xfId="0" applyNumberFormat="1" applyFont="1" applyFill="1" applyBorder="1" applyProtection="1">
      <protection locked="0"/>
    </xf>
    <xf numFmtId="0" fontId="8" fillId="8" borderId="29" xfId="0" applyFont="1" applyFill="1" applyBorder="1" applyAlignment="1" applyProtection="1">
      <alignment horizontal="center"/>
      <protection locked="0"/>
    </xf>
    <xf numFmtId="0" fontId="8" fillId="8" borderId="26" xfId="0" applyFont="1" applyFill="1" applyBorder="1" applyAlignment="1" applyProtection="1">
      <alignment horizontal="center"/>
      <protection locked="0"/>
    </xf>
    <xf numFmtId="164" fontId="8" fillId="8" borderId="26" xfId="0" applyNumberFormat="1" applyFont="1" applyFill="1" applyBorder="1"/>
    <xf numFmtId="0" fontId="8" fillId="8" borderId="34" xfId="0" applyFont="1" applyFill="1" applyBorder="1" applyAlignment="1" applyProtection="1">
      <alignment horizontal="center"/>
      <protection locked="0"/>
    </xf>
    <xf numFmtId="164" fontId="8" fillId="8" borderId="34" xfId="0" applyNumberFormat="1" applyFont="1" applyFill="1" applyBorder="1"/>
    <xf numFmtId="0" fontId="3" fillId="4" borderId="30" xfId="0" applyFont="1" applyFill="1" applyBorder="1" applyAlignment="1">
      <alignment horizontal="center"/>
    </xf>
    <xf numFmtId="0" fontId="8" fillId="2" borderId="12" xfId="0" applyFont="1" applyFill="1" applyBorder="1"/>
    <xf numFmtId="0" fontId="7" fillId="2" borderId="40" xfId="0" applyFont="1" applyFill="1" applyBorder="1" applyAlignment="1">
      <alignment horizontal="center" vertical="center" textRotation="90" wrapText="1"/>
    </xf>
    <xf numFmtId="0" fontId="8" fillId="4" borderId="30" xfId="0" applyFont="1" applyFill="1" applyBorder="1" applyAlignment="1">
      <alignment horizontal="center"/>
    </xf>
    <xf numFmtId="0" fontId="8" fillId="0" borderId="16" xfId="0" applyFont="1" applyFill="1" applyBorder="1"/>
    <xf numFmtId="0" fontId="8" fillId="0" borderId="16" xfId="0" applyFont="1" applyFill="1" applyBorder="1" applyAlignment="1">
      <alignment vertical="center"/>
    </xf>
    <xf numFmtId="0" fontId="8" fillId="0" borderId="12" xfId="0" applyFont="1" applyFill="1" applyBorder="1" applyAlignment="1"/>
    <xf numFmtId="164" fontId="8" fillId="8" borderId="26" xfId="0" applyNumberFormat="1" applyFont="1" applyFill="1" applyBorder="1" applyProtection="1">
      <protection locked="0"/>
    </xf>
    <xf numFmtId="164" fontId="8" fillId="8" borderId="22" xfId="0" applyNumberFormat="1" applyFont="1" applyFill="1" applyBorder="1" applyProtection="1">
      <protection locked="0"/>
    </xf>
    <xf numFmtId="0" fontId="10" fillId="0" borderId="19" xfId="0" applyFont="1" applyBorder="1" applyAlignment="1"/>
    <xf numFmtId="0" fontId="8" fillId="2" borderId="51" xfId="0" applyFont="1" applyFill="1" applyBorder="1"/>
    <xf numFmtId="0" fontId="8" fillId="2" borderId="51" xfId="0" applyFont="1" applyFill="1" applyBorder="1" applyAlignment="1">
      <alignment horizontal="center"/>
    </xf>
    <xf numFmtId="164" fontId="8" fillId="2" borderId="51" xfId="0" applyNumberFormat="1" applyFont="1" applyFill="1" applyBorder="1"/>
    <xf numFmtId="0" fontId="8" fillId="2" borderId="13" xfId="0" applyFont="1" applyFill="1" applyBorder="1"/>
    <xf numFmtId="164" fontId="8" fillId="8" borderId="29" xfId="0" applyNumberFormat="1" applyFont="1" applyFill="1" applyBorder="1"/>
    <xf numFmtId="164" fontId="8" fillId="8" borderId="22" xfId="0" applyNumberFormat="1" applyFont="1" applyFill="1" applyBorder="1" applyProtection="1"/>
    <xf numFmtId="164" fontId="8" fillId="8" borderId="24" xfId="0" applyNumberFormat="1" applyFont="1" applyFill="1" applyBorder="1" applyProtection="1"/>
    <xf numFmtId="0" fontId="8" fillId="0" borderId="12" xfId="0" applyFont="1" applyBorder="1" applyAlignment="1"/>
    <xf numFmtId="0" fontId="8" fillId="0" borderId="52" xfId="0" applyFont="1" applyBorder="1" applyAlignment="1"/>
    <xf numFmtId="0" fontId="8" fillId="0" borderId="41" xfId="0" applyFont="1" applyBorder="1" applyAlignment="1"/>
    <xf numFmtId="0" fontId="8" fillId="0" borderId="38" xfId="0" applyFont="1" applyBorder="1" applyAlignment="1"/>
    <xf numFmtId="0" fontId="8" fillId="0" borderId="41" xfId="0" applyFont="1" applyBorder="1"/>
    <xf numFmtId="0" fontId="8" fillId="0" borderId="12" xfId="0" applyFont="1" applyBorder="1"/>
    <xf numFmtId="0" fontId="8" fillId="0" borderId="38" xfId="0" applyFont="1" applyBorder="1"/>
    <xf numFmtId="0" fontId="8" fillId="0" borderId="52" xfId="0" applyFont="1" applyFill="1" applyBorder="1" applyAlignment="1"/>
    <xf numFmtId="0" fontId="8" fillId="6" borderId="45" xfId="0" applyFont="1" applyFill="1" applyBorder="1" applyAlignment="1">
      <alignment vertical="center" textRotation="90" wrapText="1"/>
    </xf>
    <xf numFmtId="0" fontId="8" fillId="6" borderId="46" xfId="0" applyFont="1" applyFill="1" applyBorder="1" applyAlignment="1">
      <alignment vertical="center" textRotation="90" wrapText="1"/>
    </xf>
    <xf numFmtId="0" fontId="12" fillId="0" borderId="0" xfId="0" applyFont="1" applyBorder="1"/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10" fillId="0" borderId="51" xfId="0" applyFont="1" applyBorder="1" applyAlignment="1"/>
    <xf numFmtId="0" fontId="15" fillId="0" borderId="22" xfId="0" applyFont="1" applyBorder="1" applyAlignment="1">
      <alignment wrapText="1"/>
    </xf>
    <xf numFmtId="0" fontId="10" fillId="0" borderId="29" xfId="0" applyFont="1" applyBorder="1" applyAlignment="1"/>
    <xf numFmtId="0" fontId="2" fillId="0" borderId="24" xfId="0" applyFont="1" applyBorder="1"/>
    <xf numFmtId="0" fontId="8" fillId="0" borderId="21" xfId="0" applyFont="1" applyFill="1" applyBorder="1" applyAlignment="1"/>
    <xf numFmtId="0" fontId="8" fillId="0" borderId="4" xfId="0" applyFont="1" applyFill="1" applyBorder="1" applyAlignment="1"/>
    <xf numFmtId="0" fontId="8" fillId="0" borderId="25" xfId="0" applyFont="1" applyFill="1" applyBorder="1" applyAlignment="1"/>
    <xf numFmtId="0" fontId="2" fillId="8" borderId="15" xfId="0" applyFont="1" applyFill="1" applyBorder="1" applyAlignment="1">
      <alignment horizontal="center" vertical="center"/>
    </xf>
    <xf numFmtId="0" fontId="2" fillId="8" borderId="11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49" fontId="9" fillId="4" borderId="34" xfId="0" applyNumberFormat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 wrapText="1"/>
    </xf>
    <xf numFmtId="0" fontId="3" fillId="0" borderId="12" xfId="0" applyFont="1" applyBorder="1"/>
    <xf numFmtId="164" fontId="8" fillId="0" borderId="28" xfId="0" applyNumberFormat="1" applyFont="1" applyBorder="1"/>
    <xf numFmtId="164" fontId="8" fillId="0" borderId="10" xfId="0" applyNumberFormat="1" applyFont="1" applyBorder="1"/>
    <xf numFmtId="164" fontId="8" fillId="8" borderId="60" xfId="0" applyNumberFormat="1" applyFont="1" applyFill="1" applyBorder="1"/>
    <xf numFmtId="164" fontId="8" fillId="0" borderId="14" xfId="0" applyNumberFormat="1" applyFont="1" applyBorder="1"/>
    <xf numFmtId="164" fontId="8" fillId="8" borderId="37" xfId="0" applyNumberFormat="1" applyFont="1" applyFill="1" applyBorder="1"/>
    <xf numFmtId="164" fontId="8" fillId="8" borderId="10" xfId="0" applyNumberFormat="1" applyFont="1" applyFill="1" applyBorder="1"/>
    <xf numFmtId="164" fontId="3" fillId="3" borderId="47" xfId="0" applyNumberFormat="1" applyFont="1" applyFill="1" applyBorder="1"/>
    <xf numFmtId="0" fontId="3" fillId="0" borderId="48" xfId="0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0" fontId="8" fillId="8" borderId="22" xfId="0" applyFont="1" applyFill="1" applyBorder="1" applyAlignment="1" applyProtection="1">
      <alignment horizontal="center" vertical="center"/>
      <protection locked="0"/>
    </xf>
    <xf numFmtId="164" fontId="8" fillId="8" borderId="22" xfId="0" applyNumberFormat="1" applyFont="1" applyFill="1" applyBorder="1" applyAlignment="1">
      <alignment vertical="center"/>
    </xf>
    <xf numFmtId="164" fontId="8" fillId="0" borderId="23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8" borderId="24" xfId="0" applyFont="1" applyFill="1" applyBorder="1" applyAlignment="1" applyProtection="1">
      <alignment horizontal="center" vertical="center"/>
      <protection locked="0"/>
    </xf>
    <xf numFmtId="164" fontId="8" fillId="8" borderId="24" xfId="0" applyNumberFormat="1" applyFont="1" applyFill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0" fontId="8" fillId="8" borderId="34" xfId="0" applyFont="1" applyFill="1" applyBorder="1" applyAlignment="1" applyProtection="1">
      <alignment horizontal="center" vertical="center"/>
      <protection locked="0"/>
    </xf>
    <xf numFmtId="164" fontId="8" fillId="8" borderId="34" xfId="0" applyNumberFormat="1" applyFont="1" applyFill="1" applyBorder="1" applyAlignment="1" applyProtection="1">
      <alignment vertical="center"/>
    </xf>
    <xf numFmtId="164" fontId="8" fillId="0" borderId="17" xfId="0" applyNumberFormat="1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8" fillId="8" borderId="26" xfId="0" applyFont="1" applyFill="1" applyBorder="1" applyAlignment="1" applyProtection="1">
      <alignment horizontal="center" vertical="center"/>
      <protection locked="0"/>
    </xf>
    <xf numFmtId="164" fontId="8" fillId="8" borderId="26" xfId="0" applyNumberFormat="1" applyFont="1" applyFill="1" applyBorder="1" applyAlignment="1" applyProtection="1">
      <alignment vertical="center"/>
    </xf>
    <xf numFmtId="164" fontId="8" fillId="0" borderId="27" xfId="0" applyNumberFormat="1" applyFont="1" applyBorder="1" applyAlignment="1">
      <alignment vertical="center"/>
    </xf>
    <xf numFmtId="164" fontId="8" fillId="8" borderId="26" xfId="0" applyNumberFormat="1" applyFont="1" applyFill="1" applyBorder="1" applyAlignment="1" applyProtection="1">
      <alignment vertical="center"/>
      <protection locked="0"/>
    </xf>
    <xf numFmtId="164" fontId="8" fillId="8" borderId="22" xfId="0" applyNumberFormat="1" applyFont="1" applyFill="1" applyBorder="1" applyAlignment="1" applyProtection="1">
      <alignment vertical="center"/>
      <protection locked="0"/>
    </xf>
    <xf numFmtId="0" fontId="8" fillId="0" borderId="1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8" fillId="8" borderId="19" xfId="0" applyFont="1" applyFill="1" applyBorder="1" applyAlignment="1" applyProtection="1">
      <alignment horizontal="center" vertical="center"/>
      <protection locked="0"/>
    </xf>
    <xf numFmtId="164" fontId="8" fillId="8" borderId="19" xfId="0" applyNumberFormat="1" applyFont="1" applyFill="1" applyBorder="1" applyAlignment="1" applyProtection="1">
      <alignment vertical="center"/>
      <protection locked="0"/>
    </xf>
    <xf numFmtId="164" fontId="8" fillId="0" borderId="20" xfId="0" applyNumberFormat="1" applyFont="1" applyBorder="1" applyAlignment="1">
      <alignment vertical="center"/>
    </xf>
    <xf numFmtId="0" fontId="10" fillId="0" borderId="22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8" fillId="0" borderId="42" xfId="0" applyFont="1" applyBorder="1" applyAlignment="1">
      <alignment vertical="center"/>
    </xf>
    <xf numFmtId="0" fontId="10" fillId="0" borderId="34" xfId="0" applyFont="1" applyBorder="1" applyAlignment="1">
      <alignment horizontal="left" vertical="center"/>
    </xf>
    <xf numFmtId="164" fontId="8" fillId="8" borderId="34" xfId="0" applyNumberFormat="1" applyFont="1" applyFill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3" fillId="0" borderId="61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8" fillId="0" borderId="41" xfId="0" applyFont="1" applyFill="1" applyBorder="1" applyAlignment="1">
      <alignment vertical="center"/>
    </xf>
    <xf numFmtId="0" fontId="8" fillId="0" borderId="61" xfId="0" applyFont="1" applyFill="1" applyBorder="1" applyAlignment="1"/>
    <xf numFmtId="0" fontId="8" fillId="0" borderId="39" xfId="0" applyFont="1" applyFill="1" applyBorder="1" applyAlignment="1"/>
    <xf numFmtId="0" fontId="8" fillId="0" borderId="26" xfId="0" applyFont="1" applyBorder="1" applyAlignment="1"/>
    <xf numFmtId="0" fontId="8" fillId="4" borderId="7" xfId="0" applyFont="1" applyFill="1" applyBorder="1" applyAlignment="1">
      <alignment horizontal="center"/>
    </xf>
    <xf numFmtId="0" fontId="8" fillId="2" borderId="16" xfId="0" applyFont="1" applyFill="1" applyBorder="1"/>
    <xf numFmtId="0" fontId="8" fillId="0" borderId="18" xfId="0" applyFont="1" applyFill="1" applyBorder="1" applyAlignment="1"/>
    <xf numFmtId="164" fontId="8" fillId="8" borderId="29" xfId="0" applyNumberFormat="1" applyFont="1" applyFill="1" applyBorder="1" applyAlignment="1">
      <alignment vertical="center"/>
    </xf>
    <xf numFmtId="164" fontId="8" fillId="8" borderId="20" xfId="0" applyNumberFormat="1" applyFont="1" applyFill="1" applyBorder="1" applyAlignment="1">
      <alignment vertical="center"/>
    </xf>
    <xf numFmtId="0" fontId="8" fillId="0" borderId="61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8" fillId="8" borderId="29" xfId="0" applyFont="1" applyFill="1" applyBorder="1" applyAlignment="1" applyProtection="1">
      <alignment horizontal="center" vertical="center"/>
      <protection locked="0"/>
    </xf>
    <xf numFmtId="164" fontId="8" fillId="8" borderId="24" xfId="0" applyNumberFormat="1" applyFont="1" applyFill="1" applyBorder="1" applyAlignment="1" applyProtection="1">
      <alignment vertical="center"/>
      <protection locked="0"/>
    </xf>
    <xf numFmtId="164" fontId="8" fillId="0" borderId="3" xfId="0" applyNumberFormat="1" applyFont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164" fontId="8" fillId="8" borderId="27" xfId="0" applyNumberFormat="1" applyFont="1" applyFill="1" applyBorder="1" applyAlignment="1">
      <alignment vertical="center"/>
    </xf>
    <xf numFmtId="0" fontId="15" fillId="0" borderId="29" xfId="0" applyFont="1" applyFill="1" applyBorder="1" applyAlignment="1">
      <alignment vertical="center" wrapText="1"/>
    </xf>
    <xf numFmtId="0" fontId="2" fillId="2" borderId="51" xfId="0" applyFont="1" applyFill="1" applyBorder="1"/>
    <xf numFmtId="0" fontId="7" fillId="2" borderId="39" xfId="0" applyFont="1" applyFill="1" applyBorder="1" applyAlignment="1">
      <alignment horizontal="center" vertical="center" textRotation="90" wrapText="1"/>
    </xf>
    <xf numFmtId="164" fontId="3" fillId="3" borderId="45" xfId="0" applyNumberFormat="1" applyFont="1" applyFill="1" applyBorder="1"/>
    <xf numFmtId="164" fontId="4" fillId="7" borderId="20" xfId="0" applyNumberFormat="1" applyFont="1" applyFill="1" applyBorder="1" applyAlignment="1"/>
    <xf numFmtId="0" fontId="2" fillId="2" borderId="6" xfId="0" applyFont="1" applyFill="1" applyBorder="1"/>
    <xf numFmtId="0" fontId="8" fillId="2" borderId="62" xfId="0" applyFont="1" applyFill="1" applyBorder="1" applyAlignment="1">
      <alignment vertical="center"/>
    </xf>
    <xf numFmtId="0" fontId="2" fillId="2" borderId="19" xfId="0" applyFont="1" applyFill="1" applyBorder="1"/>
    <xf numFmtId="0" fontId="2" fillId="2" borderId="20" xfId="0" applyFont="1" applyFill="1" applyBorder="1"/>
    <xf numFmtId="0" fontId="14" fillId="0" borderId="0" xfId="0" applyFont="1" applyBorder="1" applyAlignment="1">
      <alignment horizontal="center" vertical="center" wrapText="1"/>
    </xf>
    <xf numFmtId="164" fontId="2" fillId="0" borderId="0" xfId="0" applyNumberFormat="1" applyFont="1"/>
    <xf numFmtId="0" fontId="8" fillId="8" borderId="51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>
      <alignment vertical="center"/>
    </xf>
    <xf numFmtId="0" fontId="15" fillId="0" borderId="51" xfId="0" applyFont="1" applyFill="1" applyBorder="1" applyAlignment="1">
      <alignment vertical="center" wrapText="1"/>
    </xf>
    <xf numFmtId="164" fontId="8" fillId="0" borderId="31" xfId="0" applyNumberFormat="1" applyFont="1" applyBorder="1" applyAlignment="1">
      <alignment vertical="center"/>
    </xf>
    <xf numFmtId="164" fontId="8" fillId="8" borderId="23" xfId="0" applyNumberFormat="1" applyFont="1" applyFill="1" applyBorder="1" applyAlignment="1">
      <alignment vertical="center"/>
    </xf>
    <xf numFmtId="164" fontId="8" fillId="0" borderId="37" xfId="0" applyNumberFormat="1" applyFont="1" applyBorder="1"/>
    <xf numFmtId="0" fontId="6" fillId="4" borderId="59" xfId="0" applyFont="1" applyFill="1" applyBorder="1" applyAlignment="1">
      <alignment horizontal="center" wrapText="1"/>
    </xf>
    <xf numFmtId="0" fontId="2" fillId="9" borderId="45" xfId="0" applyFont="1" applyFill="1" applyBorder="1"/>
    <xf numFmtId="0" fontId="2" fillId="9" borderId="46" xfId="0" applyFont="1" applyFill="1" applyBorder="1"/>
    <xf numFmtId="164" fontId="2" fillId="9" borderId="47" xfId="0" applyNumberFormat="1" applyFont="1" applyFill="1" applyBorder="1"/>
    <xf numFmtId="164" fontId="8" fillId="8" borderId="28" xfId="0" applyNumberFormat="1" applyFont="1" applyFill="1" applyBorder="1"/>
    <xf numFmtId="164" fontId="8" fillId="8" borderId="62" xfId="0" applyNumberFormat="1" applyFont="1" applyFill="1" applyBorder="1"/>
    <xf numFmtId="164" fontId="8" fillId="8" borderId="13" xfId="0" applyNumberFormat="1" applyFont="1" applyFill="1" applyBorder="1"/>
    <xf numFmtId="0" fontId="2" fillId="9" borderId="47" xfId="0" applyFont="1" applyFill="1" applyBorder="1"/>
    <xf numFmtId="0" fontId="2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2" fillId="8" borderId="7" xfId="0" applyFont="1" applyFill="1" applyBorder="1" applyAlignment="1">
      <alignment horizontal="center" vertical="center"/>
    </xf>
    <xf numFmtId="164" fontId="4" fillId="7" borderId="56" xfId="0" applyNumberFormat="1" applyFont="1" applyFill="1" applyBorder="1" applyAlignment="1"/>
    <xf numFmtId="0" fontId="9" fillId="4" borderId="60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wrapText="1"/>
    </xf>
    <xf numFmtId="0" fontId="4" fillId="0" borderId="24" xfId="0" applyFont="1" applyBorder="1" applyAlignment="1" applyProtection="1">
      <alignment horizontal="left"/>
    </xf>
    <xf numFmtId="0" fontId="12" fillId="0" borderId="24" xfId="0" applyFont="1" applyBorder="1"/>
    <xf numFmtId="0" fontId="3" fillId="0" borderId="24" xfId="0" applyFont="1" applyBorder="1" applyAlignment="1">
      <alignment horizontal="right" vertical="center"/>
    </xf>
    <xf numFmtId="0" fontId="2" fillId="0" borderId="24" xfId="0" applyFont="1" applyBorder="1" applyAlignment="1" applyProtection="1"/>
    <xf numFmtId="0" fontId="3" fillId="0" borderId="24" xfId="0" applyFont="1" applyBorder="1" applyAlignment="1" applyProtection="1">
      <alignment horizontal="right" vertical="center"/>
    </xf>
    <xf numFmtId="0" fontId="16" fillId="0" borderId="24" xfId="0" applyFont="1" applyBorder="1" applyAlignment="1">
      <alignment wrapText="1"/>
    </xf>
    <xf numFmtId="44" fontId="3" fillId="0" borderId="24" xfId="0" applyNumberFormat="1" applyFont="1" applyBorder="1" applyAlignment="1" applyProtection="1">
      <alignment horizontal="right" vertical="center"/>
    </xf>
    <xf numFmtId="0" fontId="16" fillId="0" borderId="24" xfId="0" applyFont="1" applyBorder="1"/>
    <xf numFmtId="0" fontId="16" fillId="0" borderId="24" xfId="0" applyFont="1" applyBorder="1" applyAlignment="1" applyProtection="1">
      <alignment horizontal="left"/>
    </xf>
    <xf numFmtId="0" fontId="18" fillId="0" borderId="24" xfId="0" applyFont="1" applyBorder="1"/>
    <xf numFmtId="0" fontId="19" fillId="12" borderId="24" xfId="0" applyFont="1" applyFill="1" applyBorder="1" applyAlignment="1" applyProtection="1">
      <alignment horizontal="center"/>
    </xf>
    <xf numFmtId="44" fontId="3" fillId="13" borderId="24" xfId="1" applyFont="1" applyFill="1" applyBorder="1" applyAlignment="1" applyProtection="1">
      <alignment horizontal="right" vertical="center"/>
    </xf>
    <xf numFmtId="44" fontId="3" fillId="4" borderId="24" xfId="1" applyNumberFormat="1" applyFont="1" applyFill="1" applyBorder="1" applyAlignment="1" applyProtection="1">
      <alignment horizontal="right"/>
    </xf>
    <xf numFmtId="44" fontId="3" fillId="11" borderId="24" xfId="1" applyNumberFormat="1" applyFont="1" applyFill="1" applyBorder="1" applyAlignment="1" applyProtection="1">
      <alignment horizontal="right"/>
    </xf>
    <xf numFmtId="44" fontId="3" fillId="15" borderId="24" xfId="1" applyFont="1" applyFill="1" applyBorder="1" applyAlignment="1" applyProtection="1">
      <alignment horizontal="right" vertical="center"/>
    </xf>
    <xf numFmtId="0" fontId="10" fillId="0" borderId="24" xfId="0" applyFont="1" applyBorder="1" applyAlignment="1">
      <alignment horizontal="right"/>
    </xf>
    <xf numFmtId="44" fontId="3" fillId="14" borderId="24" xfId="1" applyFont="1" applyFill="1" applyBorder="1" applyAlignment="1">
      <alignment horizontal="right" vertical="center"/>
    </xf>
    <xf numFmtId="0" fontId="3" fillId="14" borderId="24" xfId="0" applyFont="1" applyFill="1" applyBorder="1" applyAlignment="1">
      <alignment horizontal="left" vertical="center"/>
    </xf>
    <xf numFmtId="0" fontId="3" fillId="15" borderId="24" xfId="0" applyFont="1" applyFill="1" applyBorder="1" applyAlignment="1">
      <alignment horizontal="left" vertical="center"/>
    </xf>
    <xf numFmtId="0" fontId="10" fillId="0" borderId="24" xfId="0" applyFont="1" applyBorder="1"/>
    <xf numFmtId="0" fontId="12" fillId="0" borderId="24" xfId="0" applyFont="1" applyBorder="1" applyAlignment="1">
      <alignment horizontal="center" vertical="center"/>
    </xf>
    <xf numFmtId="0" fontId="20" fillId="0" borderId="24" xfId="0" applyFont="1" applyBorder="1" applyAlignment="1" applyProtection="1">
      <alignment horizontal="left" vertical="center"/>
    </xf>
    <xf numFmtId="0" fontId="16" fillId="0" borderId="24" xfId="0" applyFont="1" applyBorder="1" applyAlignment="1">
      <alignment vertical="center" wrapText="1"/>
    </xf>
    <xf numFmtId="44" fontId="2" fillId="0" borderId="0" xfId="0" applyNumberFormat="1" applyFont="1"/>
    <xf numFmtId="164" fontId="2" fillId="0" borderId="0" xfId="0" applyNumberFormat="1" applyFont="1" applyAlignment="1"/>
    <xf numFmtId="0" fontId="3" fillId="10" borderId="24" xfId="0" applyFont="1" applyFill="1" applyBorder="1" applyAlignment="1">
      <alignment horizontal="left" vertical="center"/>
    </xf>
    <xf numFmtId="0" fontId="3" fillId="11" borderId="24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right"/>
    </xf>
    <xf numFmtId="0" fontId="11" fillId="7" borderId="32" xfId="0" applyFont="1" applyFill="1" applyBorder="1" applyAlignment="1">
      <alignment horizontal="right"/>
    </xf>
    <xf numFmtId="0" fontId="11" fillId="7" borderId="30" xfId="0" applyFont="1" applyFill="1" applyBorder="1" applyAlignment="1">
      <alignment horizontal="right"/>
    </xf>
    <xf numFmtId="0" fontId="8" fillId="6" borderId="48" xfId="0" applyFont="1" applyFill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0" borderId="22" xfId="0" applyFont="1" applyBorder="1" applyAlignment="1">
      <alignment horizontal="center" vertical="center"/>
    </xf>
    <xf numFmtId="0" fontId="11" fillId="5" borderId="6" xfId="0" applyFont="1" applyFill="1" applyBorder="1" applyAlignment="1">
      <alignment horizontal="right" vertical="center"/>
    </xf>
    <xf numFmtId="0" fontId="11" fillId="5" borderId="32" xfId="0" applyFont="1" applyFill="1" applyBorder="1" applyAlignment="1">
      <alignment horizontal="right" vertical="center"/>
    </xf>
    <xf numFmtId="0" fontId="11" fillId="5" borderId="30" xfId="0" applyFont="1" applyFill="1" applyBorder="1" applyAlignment="1">
      <alignment horizontal="right" vertical="center"/>
    </xf>
    <xf numFmtId="0" fontId="11" fillId="7" borderId="55" xfId="0" applyFont="1" applyFill="1" applyBorder="1" applyAlignment="1">
      <alignment horizontal="right"/>
    </xf>
    <xf numFmtId="0" fontId="11" fillId="7" borderId="56" xfId="0" applyFont="1" applyFill="1" applyBorder="1" applyAlignment="1">
      <alignment horizontal="right"/>
    </xf>
    <xf numFmtId="0" fontId="8" fillId="6" borderId="58" xfId="0" applyFont="1" applyFill="1" applyBorder="1" applyAlignment="1">
      <alignment horizontal="center" vertical="center" textRotation="90" wrapText="1"/>
    </xf>
    <xf numFmtId="0" fontId="8" fillId="6" borderId="57" xfId="0" applyFont="1" applyFill="1" applyBorder="1" applyAlignment="1">
      <alignment horizontal="center" vertical="center" textRotation="90" wrapText="1"/>
    </xf>
    <xf numFmtId="0" fontId="8" fillId="6" borderId="54" xfId="0" applyFont="1" applyFill="1" applyBorder="1" applyAlignment="1">
      <alignment horizontal="center" vertical="center" textRotation="90" wrapText="1"/>
    </xf>
    <xf numFmtId="0" fontId="8" fillId="6" borderId="9" xfId="0" applyFont="1" applyFill="1" applyBorder="1" applyAlignment="1">
      <alignment horizontal="center" vertical="center" textRotation="90" wrapText="1"/>
    </xf>
    <xf numFmtId="0" fontId="8" fillId="6" borderId="43" xfId="0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horizontal="center" vertical="center" textRotation="90" wrapText="1"/>
    </xf>
    <xf numFmtId="0" fontId="8" fillId="6" borderId="0" xfId="0" applyFont="1" applyFill="1" applyBorder="1" applyAlignment="1">
      <alignment horizontal="center" vertical="center" textRotation="90" wrapText="1"/>
    </xf>
    <xf numFmtId="0" fontId="8" fillId="0" borderId="5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6" borderId="56" xfId="0" applyFont="1" applyFill="1" applyBorder="1" applyAlignment="1">
      <alignment horizontal="center" vertical="center" textRotation="90" wrapText="1"/>
    </xf>
    <xf numFmtId="0" fontId="5" fillId="6" borderId="45" xfId="0" applyFont="1" applyFill="1" applyBorder="1" applyAlignment="1">
      <alignment horizontal="center" vertical="center" textRotation="90" wrapText="1"/>
    </xf>
    <xf numFmtId="0" fontId="5" fillId="6" borderId="46" xfId="0" applyFont="1" applyFill="1" applyBorder="1" applyAlignment="1">
      <alignment horizontal="center" vertical="center" textRotation="90" wrapText="1"/>
    </xf>
    <xf numFmtId="0" fontId="5" fillId="6" borderId="47" xfId="0" applyFont="1" applyFill="1" applyBorder="1" applyAlignment="1">
      <alignment horizontal="center" vertical="center" textRotation="90" wrapText="1"/>
    </xf>
    <xf numFmtId="0" fontId="5" fillId="6" borderId="45" xfId="0" applyFont="1" applyFill="1" applyBorder="1" applyAlignment="1">
      <alignment horizontal="center" vertical="center" textRotation="90"/>
    </xf>
    <xf numFmtId="0" fontId="5" fillId="6" borderId="46" xfId="0" applyFont="1" applyFill="1" applyBorder="1" applyAlignment="1">
      <alignment horizontal="center" vertical="center" textRotation="90"/>
    </xf>
    <xf numFmtId="0" fontId="8" fillId="0" borderId="1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6" xfId="0" applyFont="1" applyBorder="1" applyAlignment="1" applyProtection="1">
      <alignment horizontal="center"/>
      <protection locked="0"/>
    </xf>
    <xf numFmtId="0" fontId="8" fillId="0" borderId="26" xfId="0" applyFont="1" applyBorder="1" applyAlignment="1">
      <alignment horizontal="center" vertical="center"/>
    </xf>
    <xf numFmtId="0" fontId="8" fillId="6" borderId="53" xfId="0" applyFont="1" applyFill="1" applyBorder="1" applyAlignment="1">
      <alignment horizontal="center" vertical="center" textRotation="90" wrapText="1"/>
    </xf>
    <xf numFmtId="0" fontId="8" fillId="6" borderId="63" xfId="0" applyFont="1" applyFill="1" applyBorder="1" applyAlignment="1">
      <alignment horizontal="center" vertical="center" textRotation="90" wrapText="1"/>
    </xf>
    <xf numFmtId="0" fontId="2" fillId="0" borderId="6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60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3" fillId="11" borderId="10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left" vertical="center"/>
    </xf>
    <xf numFmtId="0" fontId="3" fillId="10" borderId="11" xfId="0" applyFont="1" applyFill="1" applyBorder="1" applyAlignment="1">
      <alignment horizontal="left" vertical="center"/>
    </xf>
    <xf numFmtId="0" fontId="3" fillId="10" borderId="12" xfId="0" applyFont="1" applyFill="1" applyBorder="1" applyAlignment="1">
      <alignment horizontal="left" vertical="center"/>
    </xf>
    <xf numFmtId="0" fontId="8" fillId="6" borderId="34" xfId="0" applyFont="1" applyFill="1" applyBorder="1" applyAlignment="1">
      <alignment horizontal="center" vertical="center" textRotation="90" wrapText="1"/>
    </xf>
    <xf numFmtId="0" fontId="8" fillId="6" borderId="51" xfId="0" applyFont="1" applyFill="1" applyBorder="1" applyAlignment="1">
      <alignment horizontal="center" vertical="center" textRotation="90" wrapText="1"/>
    </xf>
    <xf numFmtId="0" fontId="8" fillId="6" borderId="29" xfId="0" applyFont="1" applyFill="1" applyBorder="1" applyAlignment="1">
      <alignment horizontal="center" vertical="center" textRotation="90" wrapText="1"/>
    </xf>
    <xf numFmtId="0" fontId="5" fillId="6" borderId="48" xfId="0" applyFont="1" applyFill="1" applyBorder="1" applyAlignment="1">
      <alignment horizontal="center" vertical="center" textRotation="90"/>
    </xf>
    <xf numFmtId="0" fontId="5" fillId="6" borderId="1" xfId="0" applyFont="1" applyFill="1" applyBorder="1" applyAlignment="1">
      <alignment horizontal="center" vertical="center" textRotation="90"/>
    </xf>
    <xf numFmtId="0" fontId="5" fillId="6" borderId="50" xfId="0" applyFont="1" applyFill="1" applyBorder="1" applyAlignment="1">
      <alignment horizontal="center" vertical="center" textRotation="90"/>
    </xf>
    <xf numFmtId="0" fontId="5" fillId="6" borderId="1" xfId="0" applyFont="1" applyFill="1" applyBorder="1" applyAlignment="1">
      <alignment horizontal="center" vertical="center" textRotation="90" wrapText="1"/>
    </xf>
    <xf numFmtId="0" fontId="11" fillId="5" borderId="6" xfId="0" applyFont="1" applyFill="1" applyBorder="1" applyAlignment="1">
      <alignment horizontal="right"/>
    </xf>
    <xf numFmtId="0" fontId="11" fillId="5" borderId="32" xfId="0" applyFont="1" applyFill="1" applyBorder="1" applyAlignment="1">
      <alignment horizontal="right"/>
    </xf>
    <xf numFmtId="0" fontId="11" fillId="5" borderId="30" xfId="0" applyFont="1" applyFill="1" applyBorder="1" applyAlignment="1">
      <alignment horizontal="right"/>
    </xf>
    <xf numFmtId="0" fontId="11" fillId="7" borderId="10" xfId="0" applyFont="1" applyFill="1" applyBorder="1" applyAlignment="1">
      <alignment horizontal="right"/>
    </xf>
    <xf numFmtId="0" fontId="11" fillId="7" borderId="11" xfId="0" applyFont="1" applyFill="1" applyBorder="1" applyAlignment="1">
      <alignment horizontal="right"/>
    </xf>
    <xf numFmtId="0" fontId="11" fillId="7" borderId="12" xfId="0" applyFont="1" applyFill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6" borderId="44" xfId="0" applyFont="1" applyFill="1" applyBorder="1" applyAlignment="1">
      <alignment horizontal="center" vertical="center" textRotation="90" wrapText="1"/>
    </xf>
    <xf numFmtId="0" fontId="8" fillId="6" borderId="11" xfId="0" applyFont="1" applyFill="1" applyBorder="1" applyAlignment="1">
      <alignment horizontal="center" vertical="center" textRotation="90" wrapText="1"/>
    </xf>
    <xf numFmtId="0" fontId="17" fillId="3" borderId="6" xfId="0" applyFont="1" applyFill="1" applyBorder="1" applyAlignment="1">
      <alignment horizontal="center" vertical="center"/>
    </xf>
    <xf numFmtId="0" fontId="17" fillId="3" borderId="32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6" borderId="48" xfId="0" applyFont="1" applyFill="1" applyBorder="1" applyAlignment="1">
      <alignment horizontal="center" vertical="center" textRotation="90"/>
    </xf>
    <xf numFmtId="0" fontId="8" fillId="6" borderId="1" xfId="0" applyFont="1" applyFill="1" applyBorder="1" applyAlignment="1">
      <alignment horizontal="center" vertical="center" textRotation="90"/>
    </xf>
    <xf numFmtId="0" fontId="8" fillId="6" borderId="49" xfId="0" applyFont="1" applyFill="1" applyBorder="1" applyAlignment="1">
      <alignment horizontal="center" vertical="center" textRotation="9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BEF03"/>
      <color rgb="FFFFFF66"/>
      <color rgb="FFFFFF99"/>
      <color rgb="FFFFFFCC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43455</xdr:colOff>
      <xdr:row>1</xdr:row>
      <xdr:rowOff>81356</xdr:rowOff>
    </xdr:from>
    <xdr:ext cx="2927233" cy="1421351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438593" y="330977"/>
          <a:ext cx="2927233" cy="1421351"/>
        </a:xfrm>
        <a:prstGeom prst="rect">
          <a:avLst/>
        </a:prstGeom>
        <a:solidFill>
          <a:schemeClr val="accent5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>
          <a:spAutoFit/>
        </a:bodyPr>
        <a:lstStyle/>
        <a:p>
          <a:pPr algn="l" rtl="0">
            <a:defRPr sz="1000"/>
          </a:pPr>
          <a: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This worksheet will help in constructing</a:t>
          </a:r>
          <a:b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your unit's "Ideal Year of Scouting".</a:t>
          </a:r>
          <a:b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endParaRPr lang="en-US" sz="1050" b="1" i="0" u="none" strike="noStrike" baseline="0">
            <a:solidFill>
              <a:schemeClr val="bg1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Modify as needed but recheck formulas.</a:t>
          </a:r>
          <a:b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endParaRPr lang="en-US" sz="1050" b="1" i="0" u="none" strike="noStrike" baseline="0">
            <a:solidFill>
              <a:schemeClr val="bg1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Enter unit's information in the grey cells.</a:t>
          </a:r>
        </a:p>
        <a:p>
          <a:pPr algn="l" rtl="0">
            <a:defRPr sz="1000"/>
          </a:pPr>
          <a:endParaRPr lang="en-US" sz="1050" b="1" i="0" u="none" strike="noStrike" baseline="0">
            <a:solidFill>
              <a:schemeClr val="bg1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Save this spreadsheet for comparison with and review next year's planning.</a:t>
          </a:r>
        </a:p>
      </xdr:txBody>
    </xdr:sp>
    <xdr:clientData/>
  </xdr:oneCellAnchor>
  <xdr:oneCellAnchor>
    <xdr:from>
      <xdr:col>9</xdr:col>
      <xdr:colOff>32846</xdr:colOff>
      <xdr:row>54</xdr:row>
      <xdr:rowOff>1</xdr:rowOff>
    </xdr:from>
    <xdr:ext cx="1885292" cy="51494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427984" y="9787760"/>
          <a:ext cx="1885292" cy="514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 b="1"/>
            <a:t>Note</a:t>
          </a:r>
          <a:r>
            <a:rPr lang="en-US" sz="900"/>
            <a:t>: Every</a:t>
          </a:r>
          <a:r>
            <a:rPr lang="en-US" sz="900" baseline="0"/>
            <a:t> event may not be offered in your area. Leave blank or remove those that do not apply.</a:t>
          </a:r>
          <a:endParaRPr lang="en-US" sz="900"/>
        </a:p>
      </xdr:txBody>
    </xdr:sp>
    <xdr:clientData/>
  </xdr:oneCellAnchor>
  <xdr:oneCellAnchor>
    <xdr:from>
      <xdr:col>9</xdr:col>
      <xdr:colOff>19707</xdr:colOff>
      <xdr:row>18</xdr:row>
      <xdr:rowOff>282466</xdr:rowOff>
    </xdr:from>
    <xdr:ext cx="2095500" cy="37407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414845" y="3547242"/>
          <a:ext cx="2095500" cy="3740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 b="1"/>
            <a:t>*Only if Pack provides these items.</a:t>
          </a:r>
        </a:p>
        <a:p>
          <a:r>
            <a:rPr lang="en-US" sz="900" b="1"/>
            <a:t>Contact Scout Store for current prices.</a:t>
          </a:r>
        </a:p>
      </xdr:txBody>
    </xdr:sp>
    <xdr:clientData/>
  </xdr:oneCellAnchor>
  <xdr:oneCellAnchor>
    <xdr:from>
      <xdr:col>9</xdr:col>
      <xdr:colOff>45983</xdr:colOff>
      <xdr:row>75</xdr:row>
      <xdr:rowOff>269327</xdr:rowOff>
    </xdr:from>
    <xdr:ext cx="1484586" cy="51494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441121" y="13696293"/>
          <a:ext cx="1484586" cy="5149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900" b="1"/>
            <a:t>**Note</a:t>
          </a:r>
          <a:r>
            <a:rPr lang="en-US" sz="900"/>
            <a:t>: Choose how your pack collects dues: weekly, monthly or annually.</a:t>
          </a:r>
        </a:p>
      </xdr:txBody>
    </xdr:sp>
    <xdr:clientData/>
  </xdr:oneCellAnchor>
  <xdr:twoCellAnchor>
    <xdr:from>
      <xdr:col>9</xdr:col>
      <xdr:colOff>629478</xdr:colOff>
      <xdr:row>22</xdr:row>
      <xdr:rowOff>57979</xdr:rowOff>
    </xdr:from>
    <xdr:to>
      <xdr:col>9</xdr:col>
      <xdr:colOff>2978196</xdr:colOff>
      <xdr:row>38</xdr:row>
      <xdr:rowOff>117168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9019761" y="4133022"/>
          <a:ext cx="2348718" cy="2759320"/>
        </a:xfrm>
        <a:prstGeom prst="irregularSeal2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45720" rIns="36576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For TROOP Budget Worksheet - Click Tab at Bottom</a:t>
          </a:r>
        </a:p>
      </xdr:txBody>
    </xdr:sp>
    <xdr:clientData/>
  </xdr:twoCellAnchor>
  <xdr:twoCellAnchor>
    <xdr:from>
      <xdr:col>9</xdr:col>
      <xdr:colOff>1134717</xdr:colOff>
      <xdr:row>32</xdr:row>
      <xdr:rowOff>41413</xdr:rowOff>
    </xdr:from>
    <xdr:to>
      <xdr:col>9</xdr:col>
      <xdr:colOff>1483771</xdr:colOff>
      <xdr:row>35</xdr:row>
      <xdr:rowOff>42611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 rot="-1957287">
          <a:off x="9525000" y="5806109"/>
          <a:ext cx="349054" cy="506437"/>
        </a:xfrm>
        <a:prstGeom prst="curvedLeftArrow">
          <a:avLst>
            <a:gd name="adj1" fmla="val 25000"/>
            <a:gd name="adj2" fmla="val 5000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571501</xdr:colOff>
      <xdr:row>19</xdr:row>
      <xdr:rowOff>122787</xdr:rowOff>
    </xdr:from>
    <xdr:to>
      <xdr:col>13</xdr:col>
      <xdr:colOff>487681</xdr:colOff>
      <xdr:row>36</xdr:row>
      <xdr:rowOff>127184</xdr:rowOff>
    </xdr:to>
    <xdr:sp macro="" textlink="">
      <xdr:nvSpPr>
        <xdr:cNvPr id="5" name="AutoShap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8777655" y="2496710"/>
          <a:ext cx="2348718" cy="2759320"/>
        </a:xfrm>
        <a:prstGeom prst="irregularSeal2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45720" rIns="36576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Comic Sans MS"/>
            </a:rPr>
            <a:t>For PACK Budget Worksheet - Click Tab at Bottom</a:t>
          </a:r>
        </a:p>
      </xdr:txBody>
    </xdr:sp>
    <xdr:clientData/>
  </xdr:twoCellAnchor>
  <xdr:twoCellAnchor>
    <xdr:from>
      <xdr:col>10</xdr:col>
      <xdr:colOff>422471</xdr:colOff>
      <xdr:row>29</xdr:row>
      <xdr:rowOff>152827</xdr:rowOff>
    </xdr:from>
    <xdr:to>
      <xdr:col>11</xdr:col>
      <xdr:colOff>163390</xdr:colOff>
      <xdr:row>33</xdr:row>
      <xdr:rowOff>14495</xdr:rowOff>
    </xdr:to>
    <xdr:sp macro="" textlink="">
      <xdr:nvSpPr>
        <xdr:cNvPr id="6" name="AutoShape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rot="-1957287">
          <a:off x="9236759" y="4146000"/>
          <a:ext cx="349054" cy="506437"/>
        </a:xfrm>
        <a:prstGeom prst="curvedLeftArrow">
          <a:avLst>
            <a:gd name="adj1" fmla="val 25000"/>
            <a:gd name="adj2" fmla="val 50000"/>
            <a:gd name="adj3" fmla="val 3333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73270</xdr:colOff>
      <xdr:row>2</xdr:row>
      <xdr:rowOff>2</xdr:rowOff>
    </xdr:from>
    <xdr:to>
      <xdr:col>13</xdr:col>
      <xdr:colOff>556848</xdr:colOff>
      <xdr:row>10</xdr:row>
      <xdr:rowOff>34866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8403982" y="454271"/>
          <a:ext cx="2916116" cy="1485595"/>
        </a:xfrm>
        <a:prstGeom prst="rect">
          <a:avLst/>
        </a:prstGeom>
        <a:solidFill>
          <a:schemeClr val="accent5">
            <a:lumMod val="7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ctr" rtl="0">
            <a:defRPr sz="1000"/>
          </a:pPr>
          <a: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This worksheet helps in constructing</a:t>
          </a:r>
          <a:b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your unit's "Ideal Year of Scouting".</a:t>
          </a:r>
          <a:b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endParaRPr lang="en-US" sz="1050" b="1" i="0" u="none" strike="noStrike" baseline="0">
            <a:solidFill>
              <a:schemeClr val="bg1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Modify this spreadsheet as needed.</a:t>
          </a:r>
          <a:b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Be careful of changing formulas.</a:t>
          </a:r>
          <a:b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</a:br>
          <a:endParaRPr lang="en-US" sz="1050" b="1" i="0" u="none" strike="noStrike" baseline="0">
            <a:solidFill>
              <a:schemeClr val="bg1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Enter unit's information in the grey cells.</a:t>
          </a:r>
        </a:p>
        <a:p>
          <a:pPr algn="ctr" rtl="0">
            <a:defRPr sz="1000"/>
          </a:pPr>
          <a:endParaRPr lang="en-US" sz="1050" b="1" i="0" u="none" strike="noStrike" baseline="0">
            <a:solidFill>
              <a:schemeClr val="bg1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50" b="1" i="0" u="none" strike="noStrike" baseline="0">
              <a:solidFill>
                <a:schemeClr val="bg1"/>
              </a:solidFill>
              <a:latin typeface="Arial"/>
              <a:cs typeface="Arial"/>
            </a:rPr>
            <a:t>Save this spreadsheet for comparison with and review next year's planning.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"/>
  <sheetViews>
    <sheetView tabSelected="1" zoomScale="130" zoomScaleNormal="130" workbookViewId="0">
      <pane ySplit="1" topLeftCell="A2" activePane="bottomLeft" state="frozen"/>
      <selection pane="bottomLeft" activeCell="J96" sqref="B1:J96"/>
    </sheetView>
  </sheetViews>
  <sheetFormatPr defaultRowHeight="12.75" x14ac:dyDescent="0.2"/>
  <cols>
    <col min="1" max="1" width="3" style="6" customWidth="1"/>
    <col min="2" max="2" width="4.42578125" style="6" customWidth="1"/>
    <col min="3" max="3" width="3.28515625" style="6" customWidth="1"/>
    <col min="4" max="4" width="27" style="6" customWidth="1"/>
    <col min="5" max="5" width="42.28515625" style="6" customWidth="1"/>
    <col min="6" max="6" width="10" style="6" customWidth="1"/>
    <col min="7" max="7" width="10.42578125" style="6" customWidth="1"/>
    <col min="8" max="8" width="11.28515625" style="6" customWidth="1"/>
    <col min="9" max="9" width="14.140625" style="6" customWidth="1"/>
    <col min="10" max="10" width="46.28515625" style="6" customWidth="1"/>
    <col min="11" max="16384" width="9.140625" style="6"/>
  </cols>
  <sheetData>
    <row r="1" spans="2:9" ht="19.5" thickBot="1" x14ac:dyDescent="0.25">
      <c r="B1" s="241" t="s">
        <v>76</v>
      </c>
      <c r="C1" s="242"/>
      <c r="D1" s="242"/>
      <c r="E1" s="243"/>
      <c r="F1" s="208"/>
      <c r="G1" s="209"/>
      <c r="H1" s="209" t="s">
        <v>126</v>
      </c>
      <c r="I1" s="210"/>
    </row>
    <row r="2" spans="2:9" ht="6.75" customHeight="1" x14ac:dyDescent="0.2">
      <c r="B2" s="5"/>
      <c r="C2" s="101"/>
      <c r="D2" s="101"/>
      <c r="E2" s="101"/>
    </row>
    <row r="3" spans="2:9" ht="12.75" customHeight="1" x14ac:dyDescent="0.2">
      <c r="B3" s="103"/>
      <c r="C3" s="104"/>
      <c r="D3" s="100" t="s">
        <v>133</v>
      </c>
      <c r="E3" s="112"/>
      <c r="F3" s="104"/>
      <c r="G3" s="100" t="s">
        <v>127</v>
      </c>
      <c r="H3" s="112"/>
      <c r="I3" s="112"/>
    </row>
    <row r="4" spans="2:9" ht="12.75" customHeight="1" x14ac:dyDescent="0.2">
      <c r="B4" s="103"/>
      <c r="C4" s="104"/>
      <c r="D4" s="100" t="s">
        <v>134</v>
      </c>
      <c r="E4" s="113"/>
      <c r="F4" s="104"/>
      <c r="G4" s="104"/>
      <c r="H4" s="104"/>
      <c r="I4" s="104"/>
    </row>
    <row r="5" spans="2:9" ht="12.75" customHeight="1" x14ac:dyDescent="0.2">
      <c r="B5" s="103"/>
      <c r="C5" s="104"/>
      <c r="D5" s="100" t="s">
        <v>132</v>
      </c>
      <c r="E5" s="113"/>
      <c r="F5" s="2"/>
      <c r="G5" s="104"/>
      <c r="H5" s="100" t="s">
        <v>128</v>
      </c>
      <c r="I5" s="112">
        <v>0</v>
      </c>
    </row>
    <row r="6" spans="2:9" ht="12.75" customHeight="1" x14ac:dyDescent="0.2">
      <c r="B6" s="103"/>
      <c r="C6" s="104"/>
      <c r="D6" s="100" t="s">
        <v>135</v>
      </c>
      <c r="E6" s="113"/>
      <c r="F6" s="2"/>
      <c r="G6" s="104"/>
    </row>
    <row r="7" spans="2:9" ht="12.75" customHeight="1" x14ac:dyDescent="0.2">
      <c r="B7" s="103"/>
      <c r="C7" s="104"/>
      <c r="D7" s="100" t="s">
        <v>136</v>
      </c>
      <c r="E7" s="112"/>
      <c r="H7" s="100" t="s">
        <v>129</v>
      </c>
      <c r="I7" s="112"/>
    </row>
    <row r="8" spans="2:9" ht="12.75" customHeight="1" x14ac:dyDescent="0.2">
      <c r="B8" s="103"/>
      <c r="C8" s="104"/>
      <c r="D8" s="104"/>
      <c r="E8" s="104"/>
    </row>
    <row r="9" spans="2:9" ht="12.75" customHeight="1" x14ac:dyDescent="0.2">
      <c r="B9" s="103"/>
      <c r="C9" s="104"/>
      <c r="D9" s="100" t="s">
        <v>125</v>
      </c>
      <c r="E9" s="112"/>
    </row>
    <row r="10" spans="2:9" ht="12.75" customHeight="1" x14ac:dyDescent="0.2">
      <c r="B10" s="103"/>
      <c r="C10" s="104"/>
    </row>
    <row r="11" spans="2:9" ht="12.75" customHeight="1" thickBot="1" x14ac:dyDescent="0.25">
      <c r="B11" s="103"/>
      <c r="C11" s="104"/>
      <c r="D11" s="104"/>
      <c r="E11" s="104"/>
      <c r="F11" s="104"/>
      <c r="G11" s="104"/>
      <c r="H11" s="104"/>
      <c r="I11" s="104"/>
    </row>
    <row r="12" spans="2:9" ht="23.25" thickBot="1" x14ac:dyDescent="0.25">
      <c r="B12" s="266" t="s">
        <v>2</v>
      </c>
      <c r="C12" s="72"/>
      <c r="D12" s="12" t="s">
        <v>55</v>
      </c>
      <c r="E12" s="12" t="s">
        <v>23</v>
      </c>
      <c r="F12" s="13" t="s">
        <v>131</v>
      </c>
      <c r="G12" s="102" t="s">
        <v>58</v>
      </c>
      <c r="H12" s="14" t="s">
        <v>49</v>
      </c>
      <c r="I12" s="200" t="s">
        <v>44</v>
      </c>
    </row>
    <row r="13" spans="2:9" ht="12.75" customHeight="1" x14ac:dyDescent="0.2">
      <c r="B13" s="267"/>
      <c r="C13" s="257" t="s">
        <v>3</v>
      </c>
      <c r="D13" s="18" t="s">
        <v>13</v>
      </c>
      <c r="E13" s="46" t="s">
        <v>177</v>
      </c>
      <c r="F13" s="61">
        <v>0</v>
      </c>
      <c r="G13" s="21">
        <v>34</v>
      </c>
      <c r="H13" s="119">
        <f>F13*G13</f>
        <v>0</v>
      </c>
      <c r="I13" s="201"/>
    </row>
    <row r="14" spans="2:9" x14ac:dyDescent="0.2">
      <c r="B14" s="267"/>
      <c r="C14" s="258"/>
      <c r="D14" s="23" t="s">
        <v>12</v>
      </c>
      <c r="E14" s="44" t="s">
        <v>130</v>
      </c>
      <c r="F14" s="63">
        <v>0</v>
      </c>
      <c r="G14" s="26">
        <v>12</v>
      </c>
      <c r="H14" s="120">
        <f>F14*G14</f>
        <v>0</v>
      </c>
      <c r="I14" s="202"/>
    </row>
    <row r="15" spans="2:9" x14ac:dyDescent="0.2">
      <c r="B15" s="267"/>
      <c r="C15" s="258"/>
      <c r="D15" s="23" t="s">
        <v>11</v>
      </c>
      <c r="E15" s="44" t="s">
        <v>177</v>
      </c>
      <c r="F15" s="63">
        <v>0</v>
      </c>
      <c r="G15" s="26">
        <v>34</v>
      </c>
      <c r="H15" s="120">
        <f>F15*G15</f>
        <v>0</v>
      </c>
      <c r="I15" s="202"/>
    </row>
    <row r="16" spans="2:9" ht="13.5" thickBot="1" x14ac:dyDescent="0.25">
      <c r="B16" s="267"/>
      <c r="C16" s="259"/>
      <c r="D16" s="28" t="s">
        <v>10</v>
      </c>
      <c r="E16" s="47" t="s">
        <v>137</v>
      </c>
      <c r="F16" s="285"/>
      <c r="G16" s="286"/>
      <c r="H16" s="199">
        <v>40</v>
      </c>
      <c r="I16" s="203"/>
    </row>
    <row r="17" spans="2:9" ht="13.5" thickBot="1" x14ac:dyDescent="0.25">
      <c r="B17" s="267"/>
      <c r="C17" s="73"/>
      <c r="D17" s="30"/>
      <c r="E17" s="30"/>
      <c r="F17" s="31"/>
      <c r="G17" s="32"/>
      <c r="H17" s="50"/>
      <c r="I17" s="125">
        <f>SUM(H13:H16)</f>
        <v>40</v>
      </c>
    </row>
    <row r="18" spans="2:9" ht="25.5" customHeight="1" thickBot="1" x14ac:dyDescent="0.25">
      <c r="B18" s="267"/>
      <c r="C18" s="169"/>
      <c r="D18" s="75" t="s">
        <v>55</v>
      </c>
      <c r="E18" s="33" t="s">
        <v>23</v>
      </c>
      <c r="F18" s="34" t="s">
        <v>115</v>
      </c>
      <c r="G18" s="14" t="s">
        <v>157</v>
      </c>
      <c r="H18" s="35" t="s">
        <v>49</v>
      </c>
      <c r="I18" s="200" t="s">
        <v>44</v>
      </c>
    </row>
    <row r="19" spans="2:9" ht="22.5" customHeight="1" x14ac:dyDescent="0.2">
      <c r="B19" s="267"/>
      <c r="C19" s="255" t="s">
        <v>148</v>
      </c>
      <c r="D19" s="165" t="s">
        <v>113</v>
      </c>
      <c r="E19" s="106" t="s">
        <v>152</v>
      </c>
      <c r="F19" s="61">
        <v>0</v>
      </c>
      <c r="G19" s="62">
        <v>0</v>
      </c>
      <c r="H19" s="119">
        <f>F19*G19</f>
        <v>0</v>
      </c>
      <c r="I19" s="201"/>
    </row>
    <row r="20" spans="2:9" x14ac:dyDescent="0.2">
      <c r="B20" s="267"/>
      <c r="C20" s="256"/>
      <c r="D20" s="118" t="s">
        <v>139</v>
      </c>
      <c r="E20" s="108" t="s">
        <v>138</v>
      </c>
      <c r="F20" s="63">
        <v>0</v>
      </c>
      <c r="G20" s="64">
        <v>0</v>
      </c>
      <c r="H20" s="120">
        <f>F20*G20</f>
        <v>0</v>
      </c>
      <c r="I20" s="202"/>
    </row>
    <row r="21" spans="2:9" x14ac:dyDescent="0.2">
      <c r="B21" s="267"/>
      <c r="C21" s="256"/>
      <c r="D21" s="118" t="s">
        <v>140</v>
      </c>
      <c r="E21" s="108"/>
      <c r="F21" s="63">
        <v>0</v>
      </c>
      <c r="G21" s="64">
        <v>0</v>
      </c>
      <c r="H21" s="120">
        <f>F21*G21</f>
        <v>0</v>
      </c>
      <c r="I21" s="202"/>
    </row>
    <row r="22" spans="2:9" x14ac:dyDescent="0.2">
      <c r="B22" s="267"/>
      <c r="C22" s="256"/>
      <c r="D22" s="118" t="s">
        <v>141</v>
      </c>
      <c r="E22" s="108"/>
      <c r="F22" s="63">
        <v>0</v>
      </c>
      <c r="G22" s="64">
        <v>0</v>
      </c>
      <c r="H22" s="120">
        <f>F22*G22</f>
        <v>0</v>
      </c>
      <c r="I22" s="202"/>
    </row>
    <row r="23" spans="2:9" x14ac:dyDescent="0.2">
      <c r="B23" s="267"/>
      <c r="C23" s="256"/>
      <c r="D23" s="78" t="s">
        <v>114</v>
      </c>
      <c r="E23" s="24"/>
      <c r="F23" s="63">
        <v>0</v>
      </c>
      <c r="G23" s="64">
        <v>0</v>
      </c>
      <c r="H23" s="120">
        <f t="shared" ref="H23:H27" si="0">F23*G23</f>
        <v>0</v>
      </c>
      <c r="I23" s="202"/>
    </row>
    <row r="24" spans="2:9" x14ac:dyDescent="0.2">
      <c r="B24" s="267"/>
      <c r="C24" s="256"/>
      <c r="D24" s="78" t="s">
        <v>78</v>
      </c>
      <c r="E24" s="44" t="s">
        <v>79</v>
      </c>
      <c r="F24" s="63">
        <v>0</v>
      </c>
      <c r="G24" s="64">
        <v>0</v>
      </c>
      <c r="H24" s="120">
        <f t="shared" si="0"/>
        <v>0</v>
      </c>
      <c r="I24" s="202"/>
    </row>
    <row r="25" spans="2:9" x14ac:dyDescent="0.2">
      <c r="B25" s="267"/>
      <c r="C25" s="256"/>
      <c r="D25" s="78" t="s">
        <v>147</v>
      </c>
      <c r="E25" s="44"/>
      <c r="F25" s="63">
        <v>0</v>
      </c>
      <c r="G25" s="64">
        <v>0</v>
      </c>
      <c r="H25" s="120">
        <f t="shared" si="0"/>
        <v>0</v>
      </c>
      <c r="I25" s="202"/>
    </row>
    <row r="26" spans="2:9" ht="13.5" thickBot="1" x14ac:dyDescent="0.25">
      <c r="B26" s="267"/>
      <c r="C26" s="256"/>
      <c r="D26" s="96" t="s">
        <v>144</v>
      </c>
      <c r="E26" s="45"/>
      <c r="F26" s="287"/>
      <c r="G26" s="288"/>
      <c r="H26" s="121">
        <v>0</v>
      </c>
      <c r="I26" s="202"/>
    </row>
    <row r="27" spans="2:9" x14ac:dyDescent="0.2">
      <c r="B27" s="267"/>
      <c r="C27" s="275" t="s">
        <v>149</v>
      </c>
      <c r="D27" s="109" t="s">
        <v>83</v>
      </c>
      <c r="E27" s="46" t="s">
        <v>85</v>
      </c>
      <c r="F27" s="61">
        <v>0</v>
      </c>
      <c r="G27" s="62">
        <v>0</v>
      </c>
      <c r="H27" s="119">
        <f t="shared" si="0"/>
        <v>0</v>
      </c>
      <c r="I27" s="202"/>
    </row>
    <row r="28" spans="2:9" ht="13.5" thickBot="1" x14ac:dyDescent="0.25">
      <c r="B28" s="267"/>
      <c r="C28" s="261"/>
      <c r="D28" s="111" t="s">
        <v>84</v>
      </c>
      <c r="E28" s="47" t="s">
        <v>86</v>
      </c>
      <c r="F28" s="273"/>
      <c r="G28" s="273"/>
      <c r="H28" s="123">
        <v>0</v>
      </c>
      <c r="I28" s="202"/>
    </row>
    <row r="29" spans="2:9" ht="12.75" customHeight="1" x14ac:dyDescent="0.2">
      <c r="B29" s="267"/>
      <c r="C29" s="261"/>
      <c r="D29" s="109" t="s">
        <v>80</v>
      </c>
      <c r="E29" s="46"/>
      <c r="F29" s="61">
        <v>0</v>
      </c>
      <c r="G29" s="62">
        <v>0</v>
      </c>
      <c r="H29" s="119">
        <f>F29*G29</f>
        <v>0</v>
      </c>
      <c r="I29" s="202"/>
    </row>
    <row r="30" spans="2:9" ht="13.5" thickBot="1" x14ac:dyDescent="0.25">
      <c r="B30" s="267"/>
      <c r="C30" s="261"/>
      <c r="D30" s="28" t="s">
        <v>81</v>
      </c>
      <c r="E30" s="47" t="s">
        <v>86</v>
      </c>
      <c r="F30" s="273"/>
      <c r="G30" s="273"/>
      <c r="H30" s="123">
        <v>0</v>
      </c>
      <c r="I30" s="202"/>
    </row>
    <row r="31" spans="2:9" x14ac:dyDescent="0.2">
      <c r="B31" s="267"/>
      <c r="C31" s="261"/>
      <c r="D31" s="18" t="s">
        <v>82</v>
      </c>
      <c r="E31" s="46" t="s">
        <v>85</v>
      </c>
      <c r="F31" s="61">
        <v>0</v>
      </c>
      <c r="G31" s="62">
        <v>0</v>
      </c>
      <c r="H31" s="119">
        <f>F31*G31</f>
        <v>0</v>
      </c>
      <c r="I31" s="202"/>
    </row>
    <row r="32" spans="2:9" ht="13.5" thickBot="1" x14ac:dyDescent="0.25">
      <c r="B32" s="267"/>
      <c r="C32" s="261"/>
      <c r="D32" s="28" t="s">
        <v>118</v>
      </c>
      <c r="E32" s="47" t="s">
        <v>87</v>
      </c>
      <c r="F32" s="272"/>
      <c r="G32" s="272"/>
      <c r="H32" s="123">
        <v>0</v>
      </c>
      <c r="I32" s="202"/>
    </row>
    <row r="33" spans="2:9" x14ac:dyDescent="0.2">
      <c r="B33" s="267"/>
      <c r="C33" s="261"/>
      <c r="D33" s="18" t="s">
        <v>109</v>
      </c>
      <c r="E33" s="46"/>
      <c r="F33" s="61">
        <v>0</v>
      </c>
      <c r="G33" s="62">
        <v>0</v>
      </c>
      <c r="H33" s="119">
        <f>F33*G33</f>
        <v>0</v>
      </c>
      <c r="I33" s="202"/>
    </row>
    <row r="34" spans="2:9" ht="13.5" thickBot="1" x14ac:dyDescent="0.25">
      <c r="B34" s="267"/>
      <c r="C34" s="261"/>
      <c r="D34" s="28" t="s">
        <v>111</v>
      </c>
      <c r="E34" s="47" t="s">
        <v>86</v>
      </c>
      <c r="F34" s="273"/>
      <c r="G34" s="273"/>
      <c r="H34" s="123">
        <v>0</v>
      </c>
      <c r="I34" s="202"/>
    </row>
    <row r="35" spans="2:9" x14ac:dyDescent="0.2">
      <c r="B35" s="267"/>
      <c r="C35" s="256"/>
      <c r="D35" s="54" t="s">
        <v>110</v>
      </c>
      <c r="E35" s="107"/>
      <c r="F35" s="67">
        <v>0</v>
      </c>
      <c r="G35" s="86">
        <v>0</v>
      </c>
      <c r="H35" s="122">
        <f>F35*G35</f>
        <v>0</v>
      </c>
      <c r="I35" s="202"/>
    </row>
    <row r="36" spans="2:9" x14ac:dyDescent="0.2">
      <c r="B36" s="267"/>
      <c r="C36" s="256"/>
      <c r="D36" s="24"/>
      <c r="E36" s="44"/>
      <c r="F36" s="63">
        <v>0</v>
      </c>
      <c r="G36" s="64">
        <v>0</v>
      </c>
      <c r="H36" s="120">
        <v>0</v>
      </c>
      <c r="I36" s="202"/>
    </row>
    <row r="37" spans="2:9" x14ac:dyDescent="0.2">
      <c r="B37" s="267"/>
      <c r="C37" s="256"/>
      <c r="D37" s="24"/>
      <c r="E37" s="44"/>
      <c r="F37" s="63">
        <v>0</v>
      </c>
      <c r="G37" s="64">
        <v>0</v>
      </c>
      <c r="H37" s="120">
        <v>0</v>
      </c>
      <c r="I37" s="202"/>
    </row>
    <row r="38" spans="2:9" ht="13.5" thickBot="1" x14ac:dyDescent="0.25">
      <c r="B38" s="267"/>
      <c r="C38" s="276"/>
      <c r="D38" s="168"/>
      <c r="E38" s="47"/>
      <c r="F38" s="68">
        <v>0</v>
      </c>
      <c r="G38" s="69">
        <v>0</v>
      </c>
      <c r="H38" s="199">
        <f>F38*G38</f>
        <v>0</v>
      </c>
      <c r="I38" s="202"/>
    </row>
    <row r="39" spans="2:9" x14ac:dyDescent="0.2">
      <c r="B39" s="267"/>
      <c r="C39" s="258" t="s">
        <v>150</v>
      </c>
      <c r="D39" s="166" t="s">
        <v>39</v>
      </c>
      <c r="E39" s="107" t="s">
        <v>151</v>
      </c>
      <c r="F39" s="67">
        <v>0</v>
      </c>
      <c r="G39" s="86">
        <v>0</v>
      </c>
      <c r="H39" s="122">
        <f>F39*G39</f>
        <v>0</v>
      </c>
      <c r="I39" s="202"/>
    </row>
    <row r="40" spans="2:9" x14ac:dyDescent="0.2">
      <c r="B40" s="267"/>
      <c r="C40" s="258"/>
      <c r="D40" s="78" t="s">
        <v>142</v>
      </c>
      <c r="E40" s="44" t="s">
        <v>143</v>
      </c>
      <c r="F40" s="63">
        <v>0</v>
      </c>
      <c r="G40" s="64">
        <v>0</v>
      </c>
      <c r="H40" s="120">
        <f t="shared" ref="H40" si="1">F40*G40</f>
        <v>0</v>
      </c>
      <c r="I40" s="202"/>
    </row>
    <row r="41" spans="2:9" ht="13.5" thickBot="1" x14ac:dyDescent="0.25">
      <c r="B41" s="267"/>
      <c r="C41" s="258"/>
      <c r="D41" s="111" t="s">
        <v>37</v>
      </c>
      <c r="E41" s="47" t="s">
        <v>18</v>
      </c>
      <c r="F41" s="68">
        <v>0</v>
      </c>
      <c r="G41" s="69">
        <v>0.49</v>
      </c>
      <c r="H41" s="199">
        <f>F41*G41</f>
        <v>0</v>
      </c>
      <c r="I41" s="202"/>
    </row>
    <row r="42" spans="2:9" x14ac:dyDescent="0.2">
      <c r="B42" s="267"/>
      <c r="C42" s="258"/>
      <c r="D42" s="109" t="s">
        <v>38</v>
      </c>
      <c r="E42" s="46" t="s">
        <v>17</v>
      </c>
      <c r="F42" s="263"/>
      <c r="G42" s="263"/>
      <c r="H42" s="204">
        <v>0</v>
      </c>
      <c r="I42" s="202"/>
    </row>
    <row r="43" spans="2:9" ht="13.5" thickBot="1" x14ac:dyDescent="0.25">
      <c r="B43" s="267"/>
      <c r="C43" s="258"/>
      <c r="D43" s="111" t="s">
        <v>116</v>
      </c>
      <c r="E43" s="47" t="s">
        <v>77</v>
      </c>
      <c r="F43" s="272"/>
      <c r="G43" s="272"/>
      <c r="H43" s="123">
        <v>0</v>
      </c>
      <c r="I43" s="202"/>
    </row>
    <row r="44" spans="2:9" x14ac:dyDescent="0.2">
      <c r="B44" s="267"/>
      <c r="C44" s="258"/>
      <c r="D44" s="109" t="s">
        <v>35</v>
      </c>
      <c r="E44" s="46" t="s">
        <v>20</v>
      </c>
      <c r="F44" s="263"/>
      <c r="G44" s="263"/>
      <c r="H44" s="204">
        <v>0</v>
      </c>
      <c r="I44" s="202"/>
    </row>
    <row r="45" spans="2:9" x14ac:dyDescent="0.2">
      <c r="B45" s="267"/>
      <c r="C45" s="258"/>
      <c r="D45" s="110" t="s">
        <v>34</v>
      </c>
      <c r="E45" s="44"/>
      <c r="F45" s="264"/>
      <c r="G45" s="264"/>
      <c r="H45" s="124">
        <v>0</v>
      </c>
      <c r="I45" s="202"/>
    </row>
    <row r="46" spans="2:9" ht="13.5" thickBot="1" x14ac:dyDescent="0.25">
      <c r="B46" s="267"/>
      <c r="C46" s="258"/>
      <c r="D46" s="111" t="s">
        <v>117</v>
      </c>
      <c r="E46" s="47" t="s">
        <v>22</v>
      </c>
      <c r="F46" s="272"/>
      <c r="G46" s="272"/>
      <c r="H46" s="123">
        <v>0</v>
      </c>
      <c r="I46" s="202"/>
    </row>
    <row r="47" spans="2:9" ht="13.5" thickBot="1" x14ac:dyDescent="0.25">
      <c r="B47" s="267"/>
      <c r="C47" s="258"/>
      <c r="D47" s="171" t="s">
        <v>123</v>
      </c>
      <c r="E47" s="81" t="s">
        <v>124</v>
      </c>
      <c r="F47" s="271"/>
      <c r="G47" s="271"/>
      <c r="H47" s="205">
        <v>0</v>
      </c>
      <c r="I47" s="202"/>
    </row>
    <row r="48" spans="2:9" ht="12.75" customHeight="1" thickBot="1" x14ac:dyDescent="0.25">
      <c r="B48" s="267"/>
      <c r="C48" s="258"/>
      <c r="D48" s="167" t="s">
        <v>145</v>
      </c>
      <c r="E48" s="105" t="s">
        <v>146</v>
      </c>
      <c r="F48" s="262"/>
      <c r="G48" s="262"/>
      <c r="H48" s="206">
        <v>0</v>
      </c>
      <c r="I48" s="202"/>
    </row>
    <row r="49" spans="2:9" x14ac:dyDescent="0.2">
      <c r="B49" s="267"/>
      <c r="C49" s="258"/>
      <c r="D49" s="109" t="s">
        <v>112</v>
      </c>
      <c r="E49" s="46"/>
      <c r="F49" s="263"/>
      <c r="G49" s="263"/>
      <c r="H49" s="204">
        <v>0</v>
      </c>
      <c r="I49" s="202"/>
    </row>
    <row r="50" spans="2:9" x14ac:dyDescent="0.2">
      <c r="B50" s="267"/>
      <c r="C50" s="258"/>
      <c r="D50" s="110"/>
      <c r="E50" s="44"/>
      <c r="F50" s="264"/>
      <c r="G50" s="264"/>
      <c r="H50" s="124">
        <v>0</v>
      </c>
      <c r="I50" s="202"/>
    </row>
    <row r="51" spans="2:9" x14ac:dyDescent="0.2">
      <c r="B51" s="267"/>
      <c r="C51" s="258"/>
      <c r="D51" s="110"/>
      <c r="E51" s="44"/>
      <c r="F51" s="264"/>
      <c r="G51" s="264"/>
      <c r="H51" s="124">
        <v>0</v>
      </c>
      <c r="I51" s="202"/>
    </row>
    <row r="52" spans="2:9" ht="13.5" thickBot="1" x14ac:dyDescent="0.25">
      <c r="B52" s="267"/>
      <c r="C52" s="265"/>
      <c r="D52" s="111"/>
      <c r="E52" s="47"/>
      <c r="F52" s="272"/>
      <c r="G52" s="272"/>
      <c r="H52" s="123">
        <v>0</v>
      </c>
      <c r="I52" s="207"/>
    </row>
    <row r="53" spans="2:9" ht="13.5" thickBot="1" x14ac:dyDescent="0.25">
      <c r="B53" s="267"/>
      <c r="C53" s="170"/>
      <c r="D53" s="82"/>
      <c r="E53" s="82"/>
      <c r="F53" s="83"/>
      <c r="G53" s="84"/>
      <c r="H53" s="85"/>
      <c r="I53" s="125">
        <f>SUM(H19:H38)</f>
        <v>0</v>
      </c>
    </row>
    <row r="54" spans="2:9" ht="23.25" thickBot="1" x14ac:dyDescent="0.25">
      <c r="B54" s="267"/>
      <c r="C54" s="260" t="s">
        <v>105</v>
      </c>
      <c r="D54" s="114" t="s">
        <v>55</v>
      </c>
      <c r="E54" s="115" t="s">
        <v>23</v>
      </c>
      <c r="F54" s="116" t="s">
        <v>59</v>
      </c>
      <c r="G54" s="117" t="s">
        <v>58</v>
      </c>
      <c r="H54" s="212" t="s">
        <v>49</v>
      </c>
      <c r="I54" s="213" t="s">
        <v>44</v>
      </c>
    </row>
    <row r="55" spans="2:9" ht="13.5" customHeight="1" x14ac:dyDescent="0.2">
      <c r="B55" s="267"/>
      <c r="C55" s="261"/>
      <c r="D55" s="126" t="s">
        <v>93</v>
      </c>
      <c r="E55" s="127" t="s">
        <v>106</v>
      </c>
      <c r="F55" s="128">
        <v>0</v>
      </c>
      <c r="G55" s="129">
        <v>0</v>
      </c>
      <c r="H55" s="130">
        <f t="shared" ref="H55:H60" si="2">F55*G55</f>
        <v>0</v>
      </c>
      <c r="I55" s="60"/>
    </row>
    <row r="56" spans="2:9" x14ac:dyDescent="0.2">
      <c r="B56" s="267"/>
      <c r="C56" s="261"/>
      <c r="D56" s="131" t="s">
        <v>94</v>
      </c>
      <c r="E56" s="104" t="s">
        <v>45</v>
      </c>
      <c r="F56" s="132">
        <v>0</v>
      </c>
      <c r="G56" s="133">
        <v>0</v>
      </c>
      <c r="H56" s="134">
        <f t="shared" si="2"/>
        <v>0</v>
      </c>
      <c r="I56" s="16"/>
    </row>
    <row r="57" spans="2:9" ht="13.5" thickBot="1" x14ac:dyDescent="0.25">
      <c r="B57" s="267"/>
      <c r="C57" s="261"/>
      <c r="D57" s="131" t="s">
        <v>95</v>
      </c>
      <c r="E57" s="104" t="s">
        <v>45</v>
      </c>
      <c r="F57" s="135">
        <v>0</v>
      </c>
      <c r="G57" s="136">
        <v>0</v>
      </c>
      <c r="H57" s="137">
        <f t="shared" si="2"/>
        <v>0</v>
      </c>
      <c r="I57" s="16"/>
    </row>
    <row r="58" spans="2:9" x14ac:dyDescent="0.2">
      <c r="B58" s="267"/>
      <c r="C58" s="261"/>
      <c r="D58" s="138" t="s">
        <v>100</v>
      </c>
      <c r="E58" s="139" t="s">
        <v>88</v>
      </c>
      <c r="F58" s="128">
        <v>0</v>
      </c>
      <c r="G58" s="129">
        <v>0</v>
      </c>
      <c r="H58" s="130">
        <f t="shared" si="2"/>
        <v>0</v>
      </c>
      <c r="I58" s="16"/>
    </row>
    <row r="59" spans="2:9" ht="13.5" thickBot="1" x14ac:dyDescent="0.25">
      <c r="B59" s="267"/>
      <c r="C59" s="261"/>
      <c r="D59" s="140" t="s">
        <v>99</v>
      </c>
      <c r="E59" s="141" t="s">
        <v>156</v>
      </c>
      <c r="F59" s="142">
        <v>0</v>
      </c>
      <c r="G59" s="143">
        <v>0</v>
      </c>
      <c r="H59" s="144">
        <f t="shared" si="2"/>
        <v>0</v>
      </c>
      <c r="I59" s="16"/>
    </row>
    <row r="60" spans="2:9" x14ac:dyDescent="0.2">
      <c r="B60" s="267"/>
      <c r="C60" s="261"/>
      <c r="D60" s="138" t="s">
        <v>102</v>
      </c>
      <c r="E60" s="139" t="s">
        <v>88</v>
      </c>
      <c r="F60" s="128">
        <v>0</v>
      </c>
      <c r="G60" s="129">
        <v>0</v>
      </c>
      <c r="H60" s="130">
        <f t="shared" si="2"/>
        <v>0</v>
      </c>
      <c r="I60" s="16"/>
    </row>
    <row r="61" spans="2:9" ht="13.5" thickBot="1" x14ac:dyDescent="0.25">
      <c r="B61" s="267"/>
      <c r="C61" s="261"/>
      <c r="D61" s="140" t="s">
        <v>101</v>
      </c>
      <c r="E61" s="141" t="s">
        <v>156</v>
      </c>
      <c r="F61" s="142">
        <v>0</v>
      </c>
      <c r="G61" s="145">
        <v>0</v>
      </c>
      <c r="H61" s="144">
        <f t="shared" ref="H61:H65" si="3">F61*G61</f>
        <v>0</v>
      </c>
      <c r="I61" s="16"/>
    </row>
    <row r="62" spans="2:9" x14ac:dyDescent="0.2">
      <c r="B62" s="267"/>
      <c r="C62" s="261"/>
      <c r="D62" s="138" t="s">
        <v>97</v>
      </c>
      <c r="E62" s="139" t="s">
        <v>88</v>
      </c>
      <c r="F62" s="128">
        <v>0</v>
      </c>
      <c r="G62" s="146">
        <v>0</v>
      </c>
      <c r="H62" s="130">
        <f t="shared" si="3"/>
        <v>0</v>
      </c>
      <c r="I62" s="16"/>
    </row>
    <row r="63" spans="2:9" ht="13.5" thickBot="1" x14ac:dyDescent="0.25">
      <c r="B63" s="267"/>
      <c r="C63" s="261"/>
      <c r="D63" s="140" t="s">
        <v>98</v>
      </c>
      <c r="E63" s="141" t="s">
        <v>156</v>
      </c>
      <c r="F63" s="142">
        <v>0</v>
      </c>
      <c r="G63" s="145">
        <v>0</v>
      </c>
      <c r="H63" s="144">
        <f t="shared" si="3"/>
        <v>0</v>
      </c>
      <c r="I63" s="16"/>
    </row>
    <row r="64" spans="2:9" ht="13.5" thickBot="1" x14ac:dyDescent="0.25">
      <c r="B64" s="267"/>
      <c r="C64" s="261"/>
      <c r="D64" s="147" t="s">
        <v>96</v>
      </c>
      <c r="E64" s="148" t="s">
        <v>0</v>
      </c>
      <c r="F64" s="149">
        <v>0</v>
      </c>
      <c r="G64" s="150">
        <v>0</v>
      </c>
      <c r="H64" s="151">
        <f t="shared" si="3"/>
        <v>0</v>
      </c>
      <c r="I64" s="16"/>
    </row>
    <row r="65" spans="1:15" x14ac:dyDescent="0.2">
      <c r="B65" s="267"/>
      <c r="C65" s="261"/>
      <c r="D65" s="138" t="s">
        <v>90</v>
      </c>
      <c r="E65" s="152" t="s">
        <v>89</v>
      </c>
      <c r="F65" s="128">
        <v>0</v>
      </c>
      <c r="G65" s="146">
        <v>0</v>
      </c>
      <c r="H65" s="130">
        <f t="shared" si="3"/>
        <v>0</v>
      </c>
      <c r="I65" s="16"/>
    </row>
    <row r="66" spans="1:15" ht="13.5" thickBot="1" x14ac:dyDescent="0.25">
      <c r="B66" s="267"/>
      <c r="C66" s="261"/>
      <c r="D66" s="140" t="s">
        <v>91</v>
      </c>
      <c r="E66" s="153" t="s">
        <v>89</v>
      </c>
      <c r="F66" s="142">
        <v>0</v>
      </c>
      <c r="G66" s="145">
        <v>0</v>
      </c>
      <c r="H66" s="144">
        <f>F66*G66</f>
        <v>0</v>
      </c>
      <c r="I66" s="16"/>
    </row>
    <row r="67" spans="1:15" x14ac:dyDescent="0.2">
      <c r="B67" s="267"/>
      <c r="C67" s="261"/>
      <c r="D67" s="138" t="s">
        <v>104</v>
      </c>
      <c r="E67" s="152" t="s">
        <v>92</v>
      </c>
      <c r="F67" s="128">
        <v>0</v>
      </c>
      <c r="G67" s="146">
        <v>0</v>
      </c>
      <c r="H67" s="130">
        <f>F67*G67</f>
        <v>0</v>
      </c>
      <c r="I67" s="16"/>
    </row>
    <row r="68" spans="1:15" ht="13.5" thickBot="1" x14ac:dyDescent="0.25">
      <c r="B68" s="267"/>
      <c r="C68" s="261"/>
      <c r="D68" s="154" t="s">
        <v>103</v>
      </c>
      <c r="E68" s="155" t="s">
        <v>92</v>
      </c>
      <c r="F68" s="135">
        <v>0</v>
      </c>
      <c r="G68" s="156">
        <v>0</v>
      </c>
      <c r="H68" s="137">
        <f>F68*G68</f>
        <v>0</v>
      </c>
      <c r="I68" s="16"/>
    </row>
    <row r="69" spans="1:15" ht="13.5" thickBot="1" x14ac:dyDescent="0.25">
      <c r="B69" s="267"/>
      <c r="C69" s="261"/>
      <c r="D69" s="157" t="s">
        <v>107</v>
      </c>
      <c r="E69" s="158" t="s">
        <v>108</v>
      </c>
      <c r="F69" s="277"/>
      <c r="G69" s="278"/>
      <c r="H69" s="173">
        <v>0</v>
      </c>
      <c r="I69" s="16"/>
    </row>
    <row r="70" spans="1:15" x14ac:dyDescent="0.2">
      <c r="B70" s="267"/>
      <c r="C70" s="261"/>
      <c r="D70" s="159" t="s">
        <v>119</v>
      </c>
      <c r="E70" s="160"/>
      <c r="F70" s="279"/>
      <c r="G70" s="280"/>
      <c r="H70" s="172">
        <v>0</v>
      </c>
      <c r="I70" s="16"/>
    </row>
    <row r="71" spans="1:15" x14ac:dyDescent="0.2">
      <c r="B71" s="267"/>
      <c r="C71" s="261"/>
      <c r="D71" s="161" t="s">
        <v>119</v>
      </c>
      <c r="E71" s="162"/>
      <c r="F71" s="281"/>
      <c r="G71" s="282"/>
      <c r="H71" s="133">
        <v>0</v>
      </c>
      <c r="I71" s="16"/>
    </row>
    <row r="72" spans="1:15" ht="13.5" thickBot="1" x14ac:dyDescent="0.25">
      <c r="B72" s="268"/>
      <c r="C72" s="261"/>
      <c r="D72" s="163" t="s">
        <v>119</v>
      </c>
      <c r="E72" s="164"/>
      <c r="F72" s="283"/>
      <c r="G72" s="284"/>
      <c r="H72" s="133">
        <v>0</v>
      </c>
      <c r="I72" s="16"/>
    </row>
    <row r="73" spans="1:15" ht="13.5" thickBot="1" x14ac:dyDescent="0.25">
      <c r="B73" s="185"/>
      <c r="C73" s="184"/>
      <c r="D73" s="82"/>
      <c r="E73" s="82"/>
      <c r="F73" s="82"/>
      <c r="G73" s="82"/>
      <c r="H73" s="85"/>
      <c r="I73" s="186">
        <f>SUM(H55:H72)</f>
        <v>0</v>
      </c>
    </row>
    <row r="74" spans="1:15" ht="21.75" thickBot="1" x14ac:dyDescent="0.4">
      <c r="B74" s="244" t="s">
        <v>120</v>
      </c>
      <c r="C74" s="245"/>
      <c r="D74" s="245"/>
      <c r="E74" s="245"/>
      <c r="F74" s="245"/>
      <c r="G74" s="245"/>
      <c r="H74" s="246"/>
      <c r="I74" s="187">
        <f>SUM(I13:I73)</f>
        <v>40</v>
      </c>
    </row>
    <row r="75" spans="1:15" ht="13.5" thickBot="1" x14ac:dyDescent="0.25"/>
    <row r="76" spans="1:15" ht="25.5" customHeight="1" thickBot="1" x14ac:dyDescent="0.25">
      <c r="B76" s="269" t="s">
        <v>7</v>
      </c>
      <c r="C76" s="75"/>
      <c r="D76" s="33" t="s">
        <v>1</v>
      </c>
      <c r="E76" s="33" t="s">
        <v>51</v>
      </c>
      <c r="F76" s="34" t="s">
        <v>47</v>
      </c>
      <c r="G76" s="35" t="s">
        <v>48</v>
      </c>
      <c r="H76" s="35" t="s">
        <v>49</v>
      </c>
      <c r="I76" s="213" t="s">
        <v>44</v>
      </c>
    </row>
    <row r="77" spans="1:15" ht="12.75" customHeight="1" x14ac:dyDescent="0.2">
      <c r="B77" s="270"/>
      <c r="C77" s="247"/>
      <c r="D77" s="175" t="s">
        <v>158</v>
      </c>
      <c r="E77" s="176" t="s">
        <v>0</v>
      </c>
      <c r="F77" s="128">
        <v>0</v>
      </c>
      <c r="G77" s="146">
        <v>0</v>
      </c>
      <c r="H77" s="130">
        <f>G77*F77</f>
        <v>0</v>
      </c>
      <c r="I77" s="60"/>
    </row>
    <row r="78" spans="1:15" ht="12.75" customHeight="1" x14ac:dyDescent="0.2">
      <c r="B78" s="270"/>
      <c r="C78" s="248"/>
      <c r="D78" s="174" t="s">
        <v>159</v>
      </c>
      <c r="E78" s="183" t="s">
        <v>154</v>
      </c>
      <c r="F78" s="177">
        <v>0</v>
      </c>
      <c r="G78" s="178">
        <v>0</v>
      </c>
      <c r="H78" s="179">
        <f>G78*F78*10</f>
        <v>0</v>
      </c>
      <c r="I78" s="60"/>
    </row>
    <row r="79" spans="1:15" ht="12.75" customHeight="1" thickBot="1" x14ac:dyDescent="0.25">
      <c r="B79" s="270"/>
      <c r="C79" s="248"/>
      <c r="D79" s="195" t="s">
        <v>160</v>
      </c>
      <c r="E79" s="196" t="s">
        <v>153</v>
      </c>
      <c r="F79" s="194">
        <v>0</v>
      </c>
      <c r="G79" s="156">
        <v>0</v>
      </c>
      <c r="H79" s="197">
        <f>G79*F79*36</f>
        <v>0</v>
      </c>
      <c r="I79" s="60"/>
    </row>
    <row r="80" spans="1:15" s="57" customFormat="1" ht="12.75" customHeight="1" x14ac:dyDescent="0.25">
      <c r="A80" s="6"/>
      <c r="B80" s="270"/>
      <c r="C80" s="248"/>
      <c r="D80" s="175" t="s">
        <v>42</v>
      </c>
      <c r="E80" s="176" t="s">
        <v>43</v>
      </c>
      <c r="F80" s="249"/>
      <c r="G80" s="249"/>
      <c r="H80" s="198">
        <f>G79+G80</f>
        <v>0</v>
      </c>
      <c r="I80" s="16"/>
      <c r="J80" s="6"/>
      <c r="K80" s="6"/>
      <c r="L80" s="6"/>
      <c r="M80" s="6"/>
      <c r="N80" s="6"/>
      <c r="O80" s="6"/>
    </row>
    <row r="81" spans="1:15" s="57" customFormat="1" ht="12.75" customHeight="1" thickBot="1" x14ac:dyDescent="0.3">
      <c r="A81" s="6"/>
      <c r="B81" s="270"/>
      <c r="C81" s="248"/>
      <c r="D81" s="180" t="s">
        <v>61</v>
      </c>
      <c r="E81" s="181"/>
      <c r="F81" s="274"/>
      <c r="G81" s="274"/>
      <c r="H81" s="182">
        <v>0</v>
      </c>
      <c r="I81" s="16"/>
      <c r="J81" s="6"/>
      <c r="K81" s="6"/>
      <c r="L81" s="6"/>
      <c r="M81" s="6"/>
      <c r="N81" s="6"/>
      <c r="O81" s="6"/>
    </row>
    <row r="82" spans="1:15" s="57" customFormat="1" ht="21.75" thickBot="1" x14ac:dyDescent="0.4">
      <c r="B82" s="244" t="s">
        <v>121</v>
      </c>
      <c r="C82" s="245"/>
      <c r="D82" s="253"/>
      <c r="E82" s="253"/>
      <c r="F82" s="253"/>
      <c r="G82" s="253"/>
      <c r="H82" s="254"/>
      <c r="I82" s="211">
        <f>SUM(H77:H81)</f>
        <v>0</v>
      </c>
      <c r="J82" s="6"/>
      <c r="K82" s="6"/>
      <c r="L82" s="6"/>
      <c r="M82" s="6"/>
      <c r="N82" s="6"/>
      <c r="O82" s="6"/>
    </row>
    <row r="83" spans="1:15" s="57" customFormat="1" ht="16.5" thickBot="1" x14ac:dyDescent="0.3">
      <c r="A83" s="6"/>
      <c r="B83" s="188"/>
      <c r="C83" s="189"/>
      <c r="D83" s="190"/>
      <c r="E83" s="190"/>
      <c r="F83" s="190"/>
      <c r="G83" s="190"/>
      <c r="H83" s="190"/>
      <c r="I83" s="191"/>
      <c r="J83" s="6"/>
      <c r="K83" s="6"/>
      <c r="L83" s="6"/>
      <c r="M83" s="6"/>
      <c r="N83" s="6"/>
      <c r="O83" s="6"/>
    </row>
    <row r="84" spans="1:15" s="57" customFormat="1" ht="7.5" customHeight="1" thickBot="1" x14ac:dyDescent="0.3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</row>
    <row r="85" spans="1:15" ht="21.75" thickBot="1" x14ac:dyDescent="0.3">
      <c r="B85" s="250" t="s">
        <v>75</v>
      </c>
      <c r="C85" s="251"/>
      <c r="D85" s="251"/>
      <c r="E85" s="251"/>
      <c r="F85" s="251"/>
      <c r="G85" s="251"/>
      <c r="H85" s="252"/>
      <c r="I85" s="59">
        <f>I74-I82</f>
        <v>40</v>
      </c>
      <c r="J85" s="57"/>
      <c r="K85" s="57"/>
      <c r="L85" s="57"/>
      <c r="M85" s="57"/>
      <c r="N85" s="57"/>
      <c r="O85" s="57"/>
    </row>
    <row r="86" spans="1:15" ht="15.75" x14ac:dyDescent="0.25">
      <c r="A86" s="57"/>
      <c r="B86" s="57"/>
      <c r="C86" s="57"/>
      <c r="J86" s="57"/>
      <c r="K86" s="57"/>
      <c r="L86" s="57"/>
      <c r="M86" s="57"/>
      <c r="N86" s="57"/>
      <c r="O86" s="57"/>
    </row>
    <row r="87" spans="1:15" ht="24" x14ac:dyDescent="0.25">
      <c r="A87" s="57"/>
      <c r="B87" s="235" t="s">
        <v>168</v>
      </c>
      <c r="C87" s="234"/>
      <c r="D87" s="108"/>
      <c r="E87" s="216"/>
      <c r="F87" s="215"/>
      <c r="G87" s="108"/>
      <c r="H87" s="216" t="s">
        <v>174</v>
      </c>
      <c r="I87" s="225">
        <v>0</v>
      </c>
      <c r="J87" s="236" t="s">
        <v>155</v>
      </c>
      <c r="K87" s="57"/>
      <c r="L87" s="57"/>
      <c r="M87" s="57"/>
      <c r="N87" s="57"/>
      <c r="O87" s="57"/>
    </row>
    <row r="88" spans="1:15" ht="6" customHeight="1" x14ac:dyDescent="0.25">
      <c r="A88" s="57"/>
      <c r="B88" s="214"/>
      <c r="C88" s="215"/>
      <c r="D88" s="108"/>
      <c r="E88" s="216"/>
      <c r="F88" s="215"/>
      <c r="G88" s="108"/>
      <c r="H88" s="216"/>
      <c r="I88" s="216"/>
      <c r="J88" s="219"/>
      <c r="K88" s="57"/>
      <c r="L88" s="57"/>
      <c r="M88" s="57"/>
      <c r="N88" s="57"/>
      <c r="O88" s="57"/>
    </row>
    <row r="89" spans="1:15" s="5" customFormat="1" ht="15.75" x14ac:dyDescent="0.25">
      <c r="A89" s="99"/>
      <c r="B89" s="214"/>
      <c r="C89" s="215"/>
      <c r="D89" s="108"/>
      <c r="E89" s="108"/>
      <c r="F89" s="239" t="s">
        <v>166</v>
      </c>
      <c r="G89" s="239"/>
      <c r="H89" s="239"/>
      <c r="I89" s="239"/>
      <c r="J89" s="239"/>
      <c r="K89" s="99"/>
      <c r="L89" s="99"/>
      <c r="M89" s="99"/>
      <c r="N89" s="99"/>
      <c r="O89" s="99"/>
    </row>
    <row r="90" spans="1:15" ht="15.75" x14ac:dyDescent="0.25">
      <c r="B90" s="108"/>
      <c r="C90" s="215"/>
      <c r="D90" s="217"/>
      <c r="E90" s="216"/>
      <c r="F90" s="216"/>
      <c r="G90" s="216"/>
      <c r="H90" s="216" t="s">
        <v>164</v>
      </c>
      <c r="I90" s="230">
        <f>I85/0.3</f>
        <v>133.33333333333334</v>
      </c>
      <c r="J90" s="231" t="s">
        <v>175</v>
      </c>
      <c r="K90" s="99"/>
      <c r="L90" s="99"/>
      <c r="M90" s="99"/>
    </row>
    <row r="91" spans="1:15" ht="15.75" x14ac:dyDescent="0.25">
      <c r="B91" s="108"/>
      <c r="C91" s="215"/>
      <c r="D91" s="217"/>
      <c r="E91" s="217"/>
      <c r="F91" s="215"/>
      <c r="G91" s="215"/>
      <c r="H91" s="218" t="s">
        <v>165</v>
      </c>
      <c r="I91" s="228">
        <f>I85/0.35</f>
        <v>114.28571428571429</v>
      </c>
      <c r="J91" s="232" t="s">
        <v>176</v>
      </c>
      <c r="K91" s="192"/>
      <c r="L91" s="192"/>
      <c r="M91" s="192"/>
      <c r="N91" s="192"/>
    </row>
    <row r="92" spans="1:15" ht="6" customHeight="1" x14ac:dyDescent="0.25">
      <c r="B92" s="108"/>
      <c r="C92" s="215"/>
      <c r="D92" s="217"/>
      <c r="E92" s="217"/>
      <c r="F92" s="215"/>
      <c r="G92" s="215"/>
      <c r="H92" s="220"/>
      <c r="I92" s="220"/>
      <c r="J92" s="220"/>
      <c r="K92" s="192"/>
      <c r="L92" s="192"/>
      <c r="M92" s="192"/>
      <c r="N92" s="192"/>
    </row>
    <row r="93" spans="1:15" ht="15.75" x14ac:dyDescent="0.25">
      <c r="B93" s="108"/>
      <c r="C93" s="215"/>
      <c r="D93" s="217"/>
      <c r="E93" s="217"/>
      <c r="F93" s="240" t="s">
        <v>167</v>
      </c>
      <c r="G93" s="240"/>
      <c r="H93" s="240"/>
      <c r="I93" s="240"/>
      <c r="J93" s="240"/>
      <c r="K93" s="192"/>
      <c r="L93" s="192"/>
      <c r="M93" s="192"/>
      <c r="N93" s="192"/>
    </row>
    <row r="94" spans="1:15" ht="15.75" x14ac:dyDescent="0.25">
      <c r="B94" s="108"/>
      <c r="C94" s="215"/>
      <c r="D94" s="162"/>
      <c r="E94" s="162"/>
      <c r="F94" s="233"/>
      <c r="G94" s="223"/>
      <c r="H94" s="229"/>
      <c r="I94" s="224">
        <f>I5</f>
        <v>0</v>
      </c>
      <c r="J94" s="221" t="s">
        <v>163</v>
      </c>
    </row>
    <row r="95" spans="1:15" ht="15.75" x14ac:dyDescent="0.25">
      <c r="B95" s="108"/>
      <c r="C95" s="215"/>
      <c r="D95" s="108"/>
      <c r="E95" s="108"/>
      <c r="F95" s="215"/>
      <c r="G95" s="215"/>
      <c r="H95" s="218" t="s">
        <v>161</v>
      </c>
      <c r="I95" s="226" t="str">
        <f>IF($I$94=0,"---",I90/$I$5)</f>
        <v>---</v>
      </c>
      <c r="J95" s="222" t="s">
        <v>172</v>
      </c>
    </row>
    <row r="96" spans="1:15" ht="15.75" x14ac:dyDescent="0.25">
      <c r="B96" s="108"/>
      <c r="C96" s="215"/>
      <c r="D96" s="108"/>
      <c r="E96" s="108"/>
      <c r="F96" s="215"/>
      <c r="G96" s="215"/>
      <c r="H96" s="218" t="s">
        <v>162</v>
      </c>
      <c r="I96" s="227" t="str">
        <f>IF($I$94=0,"---",I91/$I$5)</f>
        <v>---</v>
      </c>
      <c r="J96" s="222" t="s">
        <v>173</v>
      </c>
    </row>
    <row r="97" spans="3:9" ht="15.75" x14ac:dyDescent="0.25">
      <c r="C97" s="57"/>
      <c r="F97" s="4"/>
    </row>
    <row r="98" spans="3:9" x14ac:dyDescent="0.2">
      <c r="F98" s="3"/>
      <c r="I98" s="193"/>
    </row>
    <row r="99" spans="3:9" x14ac:dyDescent="0.2">
      <c r="F99" s="3"/>
      <c r="H99" s="237"/>
      <c r="I99" s="237"/>
    </row>
    <row r="100" spans="3:9" x14ac:dyDescent="0.2">
      <c r="F100" s="1"/>
      <c r="G100" s="2"/>
      <c r="H100" s="2"/>
      <c r="I100" s="238"/>
    </row>
  </sheetData>
  <mergeCells count="37">
    <mergeCell ref="F44:G44"/>
    <mergeCell ref="F45:G45"/>
    <mergeCell ref="F30:G30"/>
    <mergeCell ref="F28:G28"/>
    <mergeCell ref="F26:G26"/>
    <mergeCell ref="B12:B72"/>
    <mergeCell ref="B76:B81"/>
    <mergeCell ref="F47:G47"/>
    <mergeCell ref="F32:G32"/>
    <mergeCell ref="F34:G34"/>
    <mergeCell ref="F81:G81"/>
    <mergeCell ref="F52:G52"/>
    <mergeCell ref="F46:G46"/>
    <mergeCell ref="C27:C38"/>
    <mergeCell ref="F69:G69"/>
    <mergeCell ref="F70:G70"/>
    <mergeCell ref="F71:G71"/>
    <mergeCell ref="F72:G72"/>
    <mergeCell ref="F16:G16"/>
    <mergeCell ref="F42:G42"/>
    <mergeCell ref="F43:G43"/>
    <mergeCell ref="F89:J89"/>
    <mergeCell ref="F93:J93"/>
    <mergeCell ref="B1:E1"/>
    <mergeCell ref="B74:H74"/>
    <mergeCell ref="C77:C81"/>
    <mergeCell ref="F80:G80"/>
    <mergeCell ref="B85:H85"/>
    <mergeCell ref="B82:H82"/>
    <mergeCell ref="C19:C26"/>
    <mergeCell ref="C13:C16"/>
    <mergeCell ref="C54:C72"/>
    <mergeCell ref="F48:G48"/>
    <mergeCell ref="F49:G49"/>
    <mergeCell ref="F50:G50"/>
    <mergeCell ref="F51:G51"/>
    <mergeCell ref="C39:C52"/>
  </mergeCells>
  <printOptions horizontalCentered="1" verticalCentered="1"/>
  <pageMargins left="0.25" right="0.25" top="0.75" bottom="0.75" header="0.3" footer="0.3"/>
  <pageSetup scale="51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9"/>
  <sheetViews>
    <sheetView zoomScale="130" zoomScaleNormal="130" workbookViewId="0">
      <pane ySplit="1" topLeftCell="A32" activePane="bottomLeft" state="frozen"/>
      <selection pane="bottomLeft" activeCell="M76" sqref="M76"/>
    </sheetView>
  </sheetViews>
  <sheetFormatPr defaultRowHeight="12.75" x14ac:dyDescent="0.2"/>
  <cols>
    <col min="1" max="1" width="1.85546875" style="6" customWidth="1"/>
    <col min="2" max="2" width="4.42578125" style="6" customWidth="1"/>
    <col min="3" max="3" width="3.28515625" style="6" customWidth="1"/>
    <col min="4" max="4" width="27" style="6" customWidth="1"/>
    <col min="5" max="5" width="42.28515625" style="6" customWidth="1"/>
    <col min="6" max="6" width="10" style="6" customWidth="1"/>
    <col min="7" max="7" width="10.42578125" style="6" customWidth="1"/>
    <col min="8" max="8" width="11.28515625" style="6" customWidth="1"/>
    <col min="9" max="9" width="14.28515625" style="6" customWidth="1"/>
    <col min="10" max="10" width="41" style="6" bestFit="1" customWidth="1"/>
    <col min="11" max="16384" width="9.140625" style="6"/>
  </cols>
  <sheetData>
    <row r="1" spans="2:9" ht="19.5" thickBot="1" x14ac:dyDescent="0.25">
      <c r="B1" s="312" t="s">
        <v>50</v>
      </c>
      <c r="C1" s="313"/>
      <c r="D1" s="313"/>
      <c r="E1" s="313"/>
      <c r="F1" s="313"/>
      <c r="G1" s="209"/>
      <c r="H1" s="209" t="s">
        <v>169</v>
      </c>
      <c r="I1" s="210"/>
    </row>
    <row r="2" spans="2:9" ht="7.5" customHeight="1" x14ac:dyDescent="0.2">
      <c r="B2" s="5"/>
      <c r="C2" s="101"/>
      <c r="D2" s="101"/>
      <c r="E2" s="101"/>
    </row>
    <row r="3" spans="2:9" x14ac:dyDescent="0.2">
      <c r="B3" s="103"/>
      <c r="C3" s="104"/>
      <c r="D3" s="100" t="s">
        <v>133</v>
      </c>
      <c r="E3" s="112"/>
      <c r="F3" s="104"/>
      <c r="G3" s="100" t="s">
        <v>127</v>
      </c>
      <c r="H3" s="112"/>
      <c r="I3" s="112"/>
    </row>
    <row r="4" spans="2:9" x14ac:dyDescent="0.2">
      <c r="B4" s="103"/>
      <c r="C4" s="104"/>
      <c r="D4" s="100" t="s">
        <v>134</v>
      </c>
      <c r="E4" s="113"/>
      <c r="F4" s="104"/>
      <c r="G4" s="104"/>
      <c r="H4" s="104"/>
      <c r="I4" s="104"/>
    </row>
    <row r="5" spans="2:9" x14ac:dyDescent="0.2">
      <c r="B5" s="103"/>
      <c r="C5" s="104"/>
      <c r="D5" s="100" t="s">
        <v>170</v>
      </c>
      <c r="E5" s="113"/>
      <c r="F5" s="2"/>
      <c r="G5" s="104"/>
      <c r="H5" s="100" t="s">
        <v>128</v>
      </c>
      <c r="I5" s="112">
        <v>0</v>
      </c>
    </row>
    <row r="6" spans="2:9" x14ac:dyDescent="0.2">
      <c r="B6" s="103"/>
      <c r="C6" s="104"/>
      <c r="D6" s="100" t="s">
        <v>136</v>
      </c>
      <c r="E6" s="112"/>
      <c r="F6" s="2"/>
      <c r="G6" s="104"/>
    </row>
    <row r="7" spans="2:9" x14ac:dyDescent="0.2">
      <c r="B7" s="103"/>
      <c r="C7" s="104"/>
      <c r="H7" s="100" t="s">
        <v>129</v>
      </c>
      <c r="I7" s="112"/>
    </row>
    <row r="8" spans="2:9" x14ac:dyDescent="0.2">
      <c r="B8" s="103"/>
      <c r="C8" s="104"/>
      <c r="D8" s="100" t="s">
        <v>125</v>
      </c>
      <c r="E8" s="112"/>
    </row>
    <row r="9" spans="2:9" ht="13.5" thickBot="1" x14ac:dyDescent="0.25">
      <c r="B9" s="103"/>
      <c r="C9" s="104"/>
    </row>
    <row r="10" spans="2:9" ht="24.75" customHeight="1" thickBot="1" x14ac:dyDescent="0.25">
      <c r="B10" s="266" t="s">
        <v>2</v>
      </c>
      <c r="C10" s="72"/>
      <c r="D10" s="12" t="s">
        <v>55</v>
      </c>
      <c r="E10" s="12" t="s">
        <v>23</v>
      </c>
      <c r="F10" s="13" t="s">
        <v>54</v>
      </c>
      <c r="G10" s="14" t="s">
        <v>58</v>
      </c>
      <c r="H10" s="14" t="s">
        <v>49</v>
      </c>
      <c r="I10" s="15" t="s">
        <v>44</v>
      </c>
    </row>
    <row r="11" spans="2:9" x14ac:dyDescent="0.2">
      <c r="B11" s="267"/>
      <c r="C11" s="310" t="s">
        <v>3</v>
      </c>
      <c r="D11" s="18" t="s">
        <v>13</v>
      </c>
      <c r="E11" s="46" t="s">
        <v>178</v>
      </c>
      <c r="F11" s="20">
        <v>0</v>
      </c>
      <c r="G11" s="21">
        <v>24</v>
      </c>
      <c r="H11" s="22">
        <f>F11*G11</f>
        <v>0</v>
      </c>
      <c r="I11" s="17"/>
    </row>
    <row r="12" spans="2:9" x14ac:dyDescent="0.2">
      <c r="B12" s="267"/>
      <c r="C12" s="311"/>
      <c r="D12" s="23" t="s">
        <v>12</v>
      </c>
      <c r="E12" s="44" t="s">
        <v>8</v>
      </c>
      <c r="F12" s="25">
        <v>0</v>
      </c>
      <c r="G12" s="26">
        <v>12</v>
      </c>
      <c r="H12" s="27">
        <f>F12*G12</f>
        <v>0</v>
      </c>
      <c r="I12" s="16"/>
    </row>
    <row r="13" spans="2:9" x14ac:dyDescent="0.2">
      <c r="B13" s="267"/>
      <c r="C13" s="311"/>
      <c r="D13" s="23" t="s">
        <v>11</v>
      </c>
      <c r="E13" s="44" t="s">
        <v>178</v>
      </c>
      <c r="F13" s="25">
        <v>0</v>
      </c>
      <c r="G13" s="26">
        <v>24</v>
      </c>
      <c r="H13" s="27">
        <f>F13*G13</f>
        <v>0</v>
      </c>
      <c r="I13" s="16"/>
    </row>
    <row r="14" spans="2:9" ht="13.5" thickBot="1" x14ac:dyDescent="0.25">
      <c r="B14" s="267"/>
      <c r="C14" s="311"/>
      <c r="D14" s="28" t="s">
        <v>10</v>
      </c>
      <c r="E14" s="47" t="s">
        <v>9</v>
      </c>
      <c r="F14" s="285"/>
      <c r="G14" s="286"/>
      <c r="H14" s="29">
        <v>40</v>
      </c>
      <c r="I14" s="51"/>
    </row>
    <row r="15" spans="2:9" ht="13.5" thickBot="1" x14ac:dyDescent="0.25">
      <c r="B15" s="267"/>
      <c r="C15" s="73"/>
      <c r="D15" s="30"/>
      <c r="E15" s="30"/>
      <c r="F15" s="31"/>
      <c r="G15" s="32"/>
      <c r="H15" s="50"/>
      <c r="I15" s="52">
        <f>SUM(H11:H14)</f>
        <v>40</v>
      </c>
    </row>
    <row r="16" spans="2:9" ht="25.5" customHeight="1" thickBot="1" x14ac:dyDescent="0.25">
      <c r="B16" s="267"/>
      <c r="C16" s="316" t="s">
        <v>4</v>
      </c>
      <c r="D16" s="33" t="s">
        <v>55</v>
      </c>
      <c r="E16" s="33" t="s">
        <v>23</v>
      </c>
      <c r="F16" s="34" t="s">
        <v>57</v>
      </c>
      <c r="G16" s="14" t="s">
        <v>58</v>
      </c>
      <c r="H16" s="35" t="s">
        <v>49</v>
      </c>
      <c r="I16" s="16"/>
    </row>
    <row r="17" spans="2:9" ht="11.25" customHeight="1" x14ac:dyDescent="0.2">
      <c r="B17" s="267"/>
      <c r="C17" s="317"/>
      <c r="D17" s="18" t="s">
        <v>40</v>
      </c>
      <c r="E17" s="46" t="s">
        <v>15</v>
      </c>
      <c r="F17" s="314"/>
      <c r="G17" s="315"/>
      <c r="H17" s="65">
        <v>0</v>
      </c>
      <c r="I17" s="16"/>
    </row>
    <row r="18" spans="2:9" x14ac:dyDescent="0.2">
      <c r="B18" s="267"/>
      <c r="C18" s="317"/>
      <c r="D18" s="23" t="s">
        <v>38</v>
      </c>
      <c r="E18" s="44" t="s">
        <v>17</v>
      </c>
      <c r="F18" s="308"/>
      <c r="G18" s="309"/>
      <c r="H18" s="65">
        <v>0</v>
      </c>
      <c r="I18" s="16"/>
    </row>
    <row r="19" spans="2:9" x14ac:dyDescent="0.2">
      <c r="B19" s="267"/>
      <c r="C19" s="317"/>
      <c r="D19" s="23" t="s">
        <v>36</v>
      </c>
      <c r="E19" s="44" t="s">
        <v>19</v>
      </c>
      <c r="F19" s="308"/>
      <c r="G19" s="309"/>
      <c r="H19" s="65">
        <v>0</v>
      </c>
      <c r="I19" s="16"/>
    </row>
    <row r="20" spans="2:9" x14ac:dyDescent="0.2">
      <c r="B20" s="267"/>
      <c r="C20" s="317"/>
      <c r="D20" s="23" t="s">
        <v>35</v>
      </c>
      <c r="E20" s="44" t="s">
        <v>20</v>
      </c>
      <c r="F20" s="308"/>
      <c r="G20" s="309"/>
      <c r="H20" s="65">
        <v>0</v>
      </c>
      <c r="I20" s="16"/>
    </row>
    <row r="21" spans="2:9" x14ac:dyDescent="0.2">
      <c r="B21" s="267"/>
      <c r="C21" s="317"/>
      <c r="D21" s="23" t="s">
        <v>34</v>
      </c>
      <c r="E21" s="44" t="s">
        <v>21</v>
      </c>
      <c r="F21" s="308"/>
      <c r="G21" s="309"/>
      <c r="H21" s="65">
        <v>0</v>
      </c>
      <c r="I21" s="16"/>
    </row>
    <row r="22" spans="2:9" x14ac:dyDescent="0.2">
      <c r="B22" s="267"/>
      <c r="C22" s="317"/>
      <c r="D22" s="55" t="s">
        <v>33</v>
      </c>
      <c r="E22" s="45" t="s">
        <v>22</v>
      </c>
      <c r="F22" s="308"/>
      <c r="G22" s="309"/>
      <c r="H22" s="65">
        <v>0</v>
      </c>
      <c r="I22" s="16"/>
    </row>
    <row r="23" spans="2:9" x14ac:dyDescent="0.2">
      <c r="B23" s="267"/>
      <c r="C23" s="317"/>
      <c r="D23" s="96" t="s">
        <v>123</v>
      </c>
      <c r="E23" s="45" t="s">
        <v>124</v>
      </c>
      <c r="F23" s="308"/>
      <c r="G23" s="309"/>
      <c r="H23" s="65">
        <v>0</v>
      </c>
      <c r="I23" s="16"/>
    </row>
    <row r="24" spans="2:9" x14ac:dyDescent="0.2">
      <c r="B24" s="267"/>
      <c r="C24" s="317"/>
      <c r="D24" s="55" t="s">
        <v>62</v>
      </c>
      <c r="E24" s="45" t="s">
        <v>63</v>
      </c>
      <c r="F24" s="308"/>
      <c r="G24" s="309"/>
      <c r="H24" s="65">
        <v>0</v>
      </c>
      <c r="I24" s="16"/>
    </row>
    <row r="25" spans="2:9" ht="13.5" thickBot="1" x14ac:dyDescent="0.25">
      <c r="B25" s="267"/>
      <c r="C25" s="317"/>
      <c r="D25" s="55" t="s">
        <v>62</v>
      </c>
      <c r="E25" s="45" t="s">
        <v>63</v>
      </c>
      <c r="F25" s="285"/>
      <c r="G25" s="286"/>
      <c r="H25" s="65">
        <v>0</v>
      </c>
      <c r="I25" s="16"/>
    </row>
    <row r="26" spans="2:9" x14ac:dyDescent="0.2">
      <c r="B26" s="267"/>
      <c r="C26" s="317"/>
      <c r="D26" s="18" t="s">
        <v>6</v>
      </c>
      <c r="E26" s="19"/>
      <c r="F26" s="61">
        <v>0</v>
      </c>
      <c r="G26" s="62">
        <v>0</v>
      </c>
      <c r="H26" s="22">
        <f t="shared" ref="H26:H31" si="0">F26*G26</f>
        <v>0</v>
      </c>
      <c r="I26" s="16"/>
    </row>
    <row r="27" spans="2:9" x14ac:dyDescent="0.2">
      <c r="B27" s="267"/>
      <c r="C27" s="317"/>
      <c r="D27" s="23" t="s">
        <v>41</v>
      </c>
      <c r="E27" s="44" t="s">
        <v>14</v>
      </c>
      <c r="F27" s="63">
        <v>0</v>
      </c>
      <c r="G27" s="64">
        <v>0</v>
      </c>
      <c r="H27" s="27">
        <f t="shared" si="0"/>
        <v>0</v>
      </c>
      <c r="I27" s="16"/>
    </row>
    <row r="28" spans="2:9" x14ac:dyDescent="0.2">
      <c r="B28" s="267"/>
      <c r="C28" s="317"/>
      <c r="D28" s="23" t="s">
        <v>39</v>
      </c>
      <c r="E28" s="44" t="s">
        <v>16</v>
      </c>
      <c r="F28" s="63">
        <v>0</v>
      </c>
      <c r="G28" s="64">
        <v>0</v>
      </c>
      <c r="H28" s="27">
        <f t="shared" si="0"/>
        <v>0</v>
      </c>
      <c r="I28" s="16"/>
    </row>
    <row r="29" spans="2:9" x14ac:dyDescent="0.2">
      <c r="B29" s="267"/>
      <c r="C29" s="317"/>
      <c r="D29" s="23" t="s">
        <v>37</v>
      </c>
      <c r="E29" s="44" t="s">
        <v>18</v>
      </c>
      <c r="F29" s="63">
        <v>0</v>
      </c>
      <c r="G29" s="64">
        <v>0.44</v>
      </c>
      <c r="H29" s="27">
        <f t="shared" si="0"/>
        <v>0</v>
      </c>
      <c r="I29" s="16"/>
    </row>
    <row r="30" spans="2:9" x14ac:dyDescent="0.2">
      <c r="B30" s="267"/>
      <c r="C30" s="317"/>
      <c r="D30" s="23" t="s">
        <v>31</v>
      </c>
      <c r="E30" s="44" t="s">
        <v>32</v>
      </c>
      <c r="F30" s="63">
        <v>0</v>
      </c>
      <c r="G30" s="64">
        <v>0</v>
      </c>
      <c r="H30" s="27">
        <f t="shared" si="0"/>
        <v>0</v>
      </c>
      <c r="I30" s="16"/>
    </row>
    <row r="31" spans="2:9" x14ac:dyDescent="0.2">
      <c r="B31" s="267"/>
      <c r="C31" s="317"/>
      <c r="D31" s="23" t="s">
        <v>56</v>
      </c>
      <c r="E31" s="44" t="s">
        <v>32</v>
      </c>
      <c r="F31" s="63">
        <v>0</v>
      </c>
      <c r="G31" s="64">
        <v>0</v>
      </c>
      <c r="H31" s="27">
        <f t="shared" si="0"/>
        <v>0</v>
      </c>
      <c r="I31" s="16"/>
    </row>
    <row r="32" spans="2:9" x14ac:dyDescent="0.2">
      <c r="B32" s="267"/>
      <c r="C32" s="317"/>
      <c r="D32" s="23" t="s">
        <v>56</v>
      </c>
      <c r="E32" s="44" t="s">
        <v>32</v>
      </c>
      <c r="F32" s="63">
        <v>0</v>
      </c>
      <c r="G32" s="64">
        <v>0</v>
      </c>
      <c r="H32" s="27">
        <f t="shared" ref="H32:H36" si="1">F32*G32</f>
        <v>0</v>
      </c>
      <c r="I32" s="16"/>
    </row>
    <row r="33" spans="2:9" x14ac:dyDescent="0.2">
      <c r="B33" s="267"/>
      <c r="C33" s="317"/>
      <c r="D33" s="23" t="s">
        <v>56</v>
      </c>
      <c r="E33" s="44" t="s">
        <v>32</v>
      </c>
      <c r="F33" s="63">
        <v>0</v>
      </c>
      <c r="G33" s="64">
        <v>0</v>
      </c>
      <c r="H33" s="27">
        <f t="shared" si="1"/>
        <v>0</v>
      </c>
      <c r="I33" s="16"/>
    </row>
    <row r="34" spans="2:9" x14ac:dyDescent="0.2">
      <c r="B34" s="267"/>
      <c r="C34" s="317"/>
      <c r="D34" s="23" t="s">
        <v>56</v>
      </c>
      <c r="E34" s="44" t="s">
        <v>32</v>
      </c>
      <c r="F34" s="63">
        <v>0</v>
      </c>
      <c r="G34" s="64">
        <v>0</v>
      </c>
      <c r="H34" s="27">
        <f t="shared" si="1"/>
        <v>0</v>
      </c>
      <c r="I34" s="16"/>
    </row>
    <row r="35" spans="2:9" x14ac:dyDescent="0.2">
      <c r="B35" s="267"/>
      <c r="C35" s="317"/>
      <c r="D35" s="23" t="s">
        <v>56</v>
      </c>
      <c r="E35" s="44" t="s">
        <v>32</v>
      </c>
      <c r="F35" s="63">
        <v>0</v>
      </c>
      <c r="G35" s="64">
        <v>0</v>
      </c>
      <c r="H35" s="27">
        <f t="shared" si="1"/>
        <v>0</v>
      </c>
      <c r="I35" s="16"/>
    </row>
    <row r="36" spans="2:9" ht="13.5" thickBot="1" x14ac:dyDescent="0.25">
      <c r="B36" s="267"/>
      <c r="C36" s="318"/>
      <c r="D36" s="28" t="s">
        <v>56</v>
      </c>
      <c r="E36" s="47" t="s">
        <v>32</v>
      </c>
      <c r="F36" s="68">
        <v>0</v>
      </c>
      <c r="G36" s="69">
        <v>0</v>
      </c>
      <c r="H36" s="29">
        <f t="shared" si="1"/>
        <v>0</v>
      </c>
      <c r="I36" s="51"/>
    </row>
    <row r="37" spans="2:9" ht="13.5" thickBot="1" x14ac:dyDescent="0.25">
      <c r="B37" s="267"/>
      <c r="C37" s="73"/>
      <c r="D37" s="30"/>
      <c r="E37" s="30"/>
      <c r="F37" s="31"/>
      <c r="G37" s="32"/>
      <c r="H37" s="50"/>
      <c r="I37" s="52">
        <f>SUM(H17:H36)</f>
        <v>0</v>
      </c>
    </row>
    <row r="38" spans="2:9" ht="26.25" customHeight="1" thickBot="1" x14ac:dyDescent="0.25">
      <c r="B38" s="301"/>
      <c r="C38" s="295" t="s">
        <v>5</v>
      </c>
      <c r="D38" s="75" t="s">
        <v>55</v>
      </c>
      <c r="E38" s="33" t="s">
        <v>23</v>
      </c>
      <c r="F38" s="34" t="s">
        <v>59</v>
      </c>
      <c r="G38" s="14" t="s">
        <v>58</v>
      </c>
      <c r="H38" s="35" t="s">
        <v>49</v>
      </c>
      <c r="I38" s="16"/>
    </row>
    <row r="39" spans="2:9" ht="12.75" customHeight="1" x14ac:dyDescent="0.2">
      <c r="B39" s="301"/>
      <c r="C39" s="296"/>
      <c r="D39" s="89" t="s">
        <v>6</v>
      </c>
      <c r="E39" s="44"/>
      <c r="F39" s="63">
        <v>0</v>
      </c>
      <c r="G39" s="64">
        <v>0</v>
      </c>
      <c r="H39" s="26">
        <f t="shared" ref="H39:H44" si="2">F39*G39</f>
        <v>0</v>
      </c>
      <c r="I39" s="9"/>
    </row>
    <row r="40" spans="2:9" ht="13.5" thickBot="1" x14ac:dyDescent="0.25">
      <c r="B40" s="301"/>
      <c r="C40" s="296"/>
      <c r="D40" s="90" t="s">
        <v>52</v>
      </c>
      <c r="E40" s="45" t="s">
        <v>53</v>
      </c>
      <c r="F40" s="70">
        <v>0</v>
      </c>
      <c r="G40" s="71">
        <v>0</v>
      </c>
      <c r="H40" s="36">
        <f t="shared" si="2"/>
        <v>0</v>
      </c>
      <c r="I40" s="7"/>
    </row>
    <row r="41" spans="2:9" x14ac:dyDescent="0.2">
      <c r="B41" s="301"/>
      <c r="C41" s="296"/>
      <c r="D41" s="91" t="s">
        <v>24</v>
      </c>
      <c r="E41" s="46" t="s">
        <v>25</v>
      </c>
      <c r="F41" s="61">
        <v>0</v>
      </c>
      <c r="G41" s="87">
        <v>0</v>
      </c>
      <c r="H41" s="22">
        <f t="shared" si="2"/>
        <v>0</v>
      </c>
      <c r="I41" s="16"/>
    </row>
    <row r="42" spans="2:9" x14ac:dyDescent="0.2">
      <c r="B42" s="301"/>
      <c r="C42" s="296"/>
      <c r="D42" s="89" t="s">
        <v>27</v>
      </c>
      <c r="E42" s="44" t="s">
        <v>26</v>
      </c>
      <c r="F42" s="63">
        <v>0</v>
      </c>
      <c r="G42" s="64">
        <v>0</v>
      </c>
      <c r="H42" s="27">
        <f t="shared" si="2"/>
        <v>0</v>
      </c>
      <c r="I42" s="16"/>
    </row>
    <row r="43" spans="2:9" x14ac:dyDescent="0.2">
      <c r="B43" s="301"/>
      <c r="C43" s="296"/>
      <c r="D43" s="89" t="s">
        <v>28</v>
      </c>
      <c r="E43" s="44" t="s">
        <v>25</v>
      </c>
      <c r="F43" s="63">
        <v>0</v>
      </c>
      <c r="G43" s="88">
        <v>0</v>
      </c>
      <c r="H43" s="27">
        <f t="shared" si="2"/>
        <v>0</v>
      </c>
      <c r="I43" s="16"/>
    </row>
    <row r="44" spans="2:9" ht="13.5" thickBot="1" x14ac:dyDescent="0.25">
      <c r="B44" s="301"/>
      <c r="C44" s="296"/>
      <c r="D44" s="92" t="s">
        <v>29</v>
      </c>
      <c r="E44" s="47" t="s">
        <v>26</v>
      </c>
      <c r="F44" s="68">
        <v>0</v>
      </c>
      <c r="G44" s="69">
        <v>0</v>
      </c>
      <c r="H44" s="29">
        <f t="shared" si="2"/>
        <v>0</v>
      </c>
      <c r="I44" s="16"/>
    </row>
    <row r="45" spans="2:9" x14ac:dyDescent="0.2">
      <c r="B45" s="301"/>
      <c r="C45" s="296"/>
      <c r="D45" s="93" t="s">
        <v>30</v>
      </c>
      <c r="E45" s="53" t="s">
        <v>60</v>
      </c>
      <c r="F45" s="61">
        <v>0</v>
      </c>
      <c r="G45" s="80">
        <v>0</v>
      </c>
      <c r="H45" s="22">
        <f t="shared" ref="H45:H56" si="3">F45*G45</f>
        <v>0</v>
      </c>
      <c r="I45" s="16"/>
    </row>
    <row r="46" spans="2:9" x14ac:dyDescent="0.2">
      <c r="B46" s="301"/>
      <c r="C46" s="296"/>
      <c r="D46" s="94" t="s">
        <v>64</v>
      </c>
      <c r="E46" s="48" t="s">
        <v>45</v>
      </c>
      <c r="F46" s="63">
        <v>0</v>
      </c>
      <c r="G46" s="66">
        <v>0</v>
      </c>
      <c r="H46" s="27">
        <f t="shared" si="3"/>
        <v>0</v>
      </c>
      <c r="I46" s="16"/>
    </row>
    <row r="47" spans="2:9" x14ac:dyDescent="0.2">
      <c r="B47" s="301"/>
      <c r="C47" s="296"/>
      <c r="D47" s="94" t="s">
        <v>65</v>
      </c>
      <c r="E47" s="48" t="s">
        <v>45</v>
      </c>
      <c r="F47" s="63">
        <v>0</v>
      </c>
      <c r="G47" s="66">
        <v>0</v>
      </c>
      <c r="H47" s="27">
        <f t="shared" si="3"/>
        <v>0</v>
      </c>
      <c r="I47" s="16"/>
    </row>
    <row r="48" spans="2:9" x14ac:dyDescent="0.2">
      <c r="B48" s="301"/>
      <c r="C48" s="296"/>
      <c r="D48" s="94" t="s">
        <v>66</v>
      </c>
      <c r="E48" s="48" t="s">
        <v>45</v>
      </c>
      <c r="F48" s="63">
        <v>0</v>
      </c>
      <c r="G48" s="66">
        <v>0</v>
      </c>
      <c r="H48" s="27">
        <f t="shared" si="3"/>
        <v>0</v>
      </c>
      <c r="I48" s="16"/>
    </row>
    <row r="49" spans="2:9" x14ac:dyDescent="0.2">
      <c r="B49" s="301"/>
      <c r="C49" s="296"/>
      <c r="D49" s="94" t="s">
        <v>67</v>
      </c>
      <c r="E49" s="48" t="s">
        <v>45</v>
      </c>
      <c r="F49" s="63">
        <v>0</v>
      </c>
      <c r="G49" s="66">
        <v>0</v>
      </c>
      <c r="H49" s="27">
        <f t="shared" si="3"/>
        <v>0</v>
      </c>
      <c r="I49" s="16"/>
    </row>
    <row r="50" spans="2:9" x14ac:dyDescent="0.2">
      <c r="B50" s="301"/>
      <c r="C50" s="296"/>
      <c r="D50" s="94" t="s">
        <v>68</v>
      </c>
      <c r="E50" s="48" t="s">
        <v>45</v>
      </c>
      <c r="F50" s="63">
        <v>0</v>
      </c>
      <c r="G50" s="66">
        <v>0</v>
      </c>
      <c r="H50" s="27">
        <f t="shared" si="3"/>
        <v>0</v>
      </c>
      <c r="I50" s="16"/>
    </row>
    <row r="51" spans="2:9" x14ac:dyDescent="0.2">
      <c r="B51" s="301"/>
      <c r="C51" s="296"/>
      <c r="D51" s="94" t="s">
        <v>69</v>
      </c>
      <c r="E51" s="48" t="s">
        <v>45</v>
      </c>
      <c r="F51" s="63">
        <v>0</v>
      </c>
      <c r="G51" s="66">
        <v>0</v>
      </c>
      <c r="H51" s="27">
        <f t="shared" si="3"/>
        <v>0</v>
      </c>
      <c r="I51" s="16"/>
    </row>
    <row r="52" spans="2:9" x14ac:dyDescent="0.2">
      <c r="B52" s="301"/>
      <c r="C52" s="296"/>
      <c r="D52" s="94" t="s">
        <v>70</v>
      </c>
      <c r="E52" s="48" t="s">
        <v>45</v>
      </c>
      <c r="F52" s="63">
        <v>0</v>
      </c>
      <c r="G52" s="66">
        <v>0</v>
      </c>
      <c r="H52" s="27">
        <f t="shared" si="3"/>
        <v>0</v>
      </c>
      <c r="I52" s="16"/>
    </row>
    <row r="53" spans="2:9" x14ac:dyDescent="0.2">
      <c r="B53" s="301"/>
      <c r="C53" s="296"/>
      <c r="D53" s="94" t="s">
        <v>71</v>
      </c>
      <c r="E53" s="48" t="s">
        <v>45</v>
      </c>
      <c r="F53" s="63">
        <v>0</v>
      </c>
      <c r="G53" s="66">
        <v>0</v>
      </c>
      <c r="H53" s="27">
        <f t="shared" si="3"/>
        <v>0</v>
      </c>
      <c r="I53" s="16"/>
    </row>
    <row r="54" spans="2:9" x14ac:dyDescent="0.2">
      <c r="B54" s="301"/>
      <c r="C54" s="296"/>
      <c r="D54" s="94" t="s">
        <v>74</v>
      </c>
      <c r="E54" s="48" t="s">
        <v>45</v>
      </c>
      <c r="F54" s="63">
        <v>0</v>
      </c>
      <c r="G54" s="66">
        <v>0</v>
      </c>
      <c r="H54" s="27">
        <f t="shared" si="3"/>
        <v>0</v>
      </c>
      <c r="I54" s="16"/>
    </row>
    <row r="55" spans="2:9" x14ac:dyDescent="0.2">
      <c r="B55" s="301"/>
      <c r="C55" s="296"/>
      <c r="D55" s="94" t="s">
        <v>72</v>
      </c>
      <c r="E55" s="48" t="s">
        <v>45</v>
      </c>
      <c r="F55" s="63">
        <v>0</v>
      </c>
      <c r="G55" s="66">
        <v>0</v>
      </c>
      <c r="H55" s="27">
        <f t="shared" si="3"/>
        <v>0</v>
      </c>
      <c r="I55" s="16"/>
    </row>
    <row r="56" spans="2:9" ht="13.5" thickBot="1" x14ac:dyDescent="0.25">
      <c r="B56" s="301"/>
      <c r="C56" s="297"/>
      <c r="D56" s="95" t="s">
        <v>73</v>
      </c>
      <c r="E56" s="49" t="s">
        <v>45</v>
      </c>
      <c r="F56" s="68">
        <v>0</v>
      </c>
      <c r="G56" s="79">
        <v>0</v>
      </c>
      <c r="H56" s="29">
        <f t="shared" si="3"/>
        <v>0</v>
      </c>
      <c r="I56" s="51"/>
    </row>
    <row r="57" spans="2:9" ht="13.5" thickBot="1" x14ac:dyDescent="0.25">
      <c r="B57" s="267"/>
      <c r="C57" s="73"/>
      <c r="D57" s="30"/>
      <c r="E57" s="30"/>
      <c r="F57" s="30"/>
      <c r="G57" s="30"/>
      <c r="H57" s="50"/>
      <c r="I57" s="52">
        <f>SUM(H39:H56)</f>
        <v>0</v>
      </c>
    </row>
    <row r="58" spans="2:9" ht="25.5" customHeight="1" thickBot="1" x14ac:dyDescent="0.4">
      <c r="B58" s="268"/>
      <c r="C58" s="305" t="s">
        <v>120</v>
      </c>
      <c r="D58" s="306"/>
      <c r="E58" s="306"/>
      <c r="F58" s="306"/>
      <c r="G58" s="306"/>
      <c r="H58" s="307"/>
      <c r="I58" s="58">
        <f>SUM(I11:I57)</f>
        <v>40</v>
      </c>
    </row>
    <row r="59" spans="2:9" ht="13.5" thickBot="1" x14ac:dyDescent="0.25">
      <c r="B59" s="74"/>
      <c r="C59" s="38"/>
      <c r="D59" s="38"/>
      <c r="E59" s="38"/>
      <c r="F59" s="38"/>
      <c r="G59" s="38"/>
      <c r="H59" s="38"/>
      <c r="I59" s="8"/>
    </row>
    <row r="60" spans="2:9" ht="25.5" customHeight="1" thickBot="1" x14ac:dyDescent="0.25">
      <c r="B60" s="298" t="s">
        <v>7</v>
      </c>
      <c r="C60" s="97"/>
      <c r="D60" s="75" t="s">
        <v>1</v>
      </c>
      <c r="E60" s="33" t="s">
        <v>51</v>
      </c>
      <c r="F60" s="34" t="s">
        <v>47</v>
      </c>
      <c r="G60" s="35" t="s">
        <v>48</v>
      </c>
      <c r="H60" s="35" t="s">
        <v>49</v>
      </c>
      <c r="I60" s="16"/>
    </row>
    <row r="61" spans="2:9" x14ac:dyDescent="0.2">
      <c r="B61" s="299"/>
      <c r="C61" s="98"/>
      <c r="D61" s="76" t="s">
        <v>46</v>
      </c>
      <c r="E61" s="42" t="s">
        <v>0</v>
      </c>
      <c r="F61" s="37">
        <v>0</v>
      </c>
      <c r="G61" s="39">
        <v>0</v>
      </c>
      <c r="H61" s="40">
        <f>G61*F61</f>
        <v>0</v>
      </c>
      <c r="I61" s="9"/>
    </row>
    <row r="62" spans="2:9" ht="25.5" x14ac:dyDescent="0.2">
      <c r="B62" s="299"/>
      <c r="C62" s="98"/>
      <c r="D62" s="77" t="s">
        <v>171</v>
      </c>
      <c r="E62" s="56" t="s">
        <v>122</v>
      </c>
      <c r="F62" s="37">
        <v>0</v>
      </c>
      <c r="G62" s="39">
        <v>0</v>
      </c>
      <c r="H62" s="40">
        <f>G62*F62*36</f>
        <v>0</v>
      </c>
      <c r="I62" s="9"/>
    </row>
    <row r="63" spans="2:9" ht="12.75" customHeight="1" x14ac:dyDescent="0.2">
      <c r="B63" s="299"/>
      <c r="C63" s="98"/>
      <c r="D63" s="78" t="s">
        <v>42</v>
      </c>
      <c r="E63" s="43" t="s">
        <v>43</v>
      </c>
      <c r="F63" s="24"/>
      <c r="G63" s="39">
        <v>0</v>
      </c>
      <c r="H63" s="26">
        <f>G62+G63</f>
        <v>0</v>
      </c>
      <c r="I63" s="7"/>
    </row>
    <row r="64" spans="2:9" ht="12.75" customHeight="1" x14ac:dyDescent="0.2">
      <c r="B64" s="299"/>
      <c r="C64" s="98"/>
      <c r="D64" s="78" t="s">
        <v>61</v>
      </c>
      <c r="E64" s="41"/>
      <c r="F64" s="308"/>
      <c r="G64" s="309"/>
      <c r="H64" s="26">
        <v>0</v>
      </c>
      <c r="I64" s="7"/>
    </row>
    <row r="65" spans="2:13" ht="21.75" thickBot="1" x14ac:dyDescent="0.4">
      <c r="B65" s="300"/>
      <c r="C65" s="305" t="s">
        <v>121</v>
      </c>
      <c r="D65" s="306"/>
      <c r="E65" s="306"/>
      <c r="F65" s="306"/>
      <c r="G65" s="306"/>
      <c r="H65" s="307"/>
      <c r="I65" s="58">
        <f>SUM(H61:H64)</f>
        <v>0</v>
      </c>
    </row>
    <row r="66" spans="2:13" x14ac:dyDescent="0.2">
      <c r="B66" s="10"/>
      <c r="C66" s="11"/>
      <c r="D66" s="11"/>
      <c r="E66" s="11"/>
      <c r="F66" s="11"/>
      <c r="G66" s="11"/>
      <c r="H66" s="11"/>
      <c r="I66" s="11"/>
    </row>
    <row r="67" spans="2:13" ht="13.5" thickBot="1" x14ac:dyDescent="0.25"/>
    <row r="68" spans="2:13" ht="21.75" thickBot="1" x14ac:dyDescent="0.4">
      <c r="C68" s="302" t="s">
        <v>75</v>
      </c>
      <c r="D68" s="303"/>
      <c r="E68" s="303"/>
      <c r="F68" s="303"/>
      <c r="G68" s="303"/>
      <c r="H68" s="304"/>
      <c r="I68" s="59">
        <f>I58-I65</f>
        <v>40</v>
      </c>
    </row>
    <row r="70" spans="2:13" s="57" customFormat="1" ht="24" x14ac:dyDescent="0.25">
      <c r="B70" s="235" t="s">
        <v>168</v>
      </c>
      <c r="C70" s="234"/>
      <c r="D70" s="108"/>
      <c r="E70" s="216"/>
      <c r="F70" s="215"/>
      <c r="G70" s="108"/>
      <c r="H70" s="216" t="s">
        <v>174</v>
      </c>
      <c r="I70" s="225">
        <v>0</v>
      </c>
      <c r="J70" s="236" t="s">
        <v>155</v>
      </c>
      <c r="K70" s="6"/>
      <c r="L70" s="6"/>
      <c r="M70" s="6"/>
    </row>
    <row r="71" spans="2:13" s="57" customFormat="1" ht="6.75" customHeight="1" x14ac:dyDescent="0.25">
      <c r="B71" s="214"/>
      <c r="C71" s="215"/>
      <c r="D71" s="108"/>
      <c r="E71" s="216"/>
      <c r="F71" s="215"/>
      <c r="G71" s="108"/>
      <c r="H71" s="216"/>
      <c r="I71" s="216"/>
      <c r="J71" s="219"/>
      <c r="K71" s="6"/>
      <c r="L71" s="6"/>
      <c r="M71" s="6"/>
    </row>
    <row r="72" spans="2:13" s="57" customFormat="1" ht="15.75" x14ac:dyDescent="0.25">
      <c r="B72" s="214"/>
      <c r="C72" s="215"/>
      <c r="D72" s="108"/>
      <c r="E72" s="108"/>
      <c r="G72" s="292" t="s">
        <v>166</v>
      </c>
      <c r="H72" s="293"/>
      <c r="I72" s="293"/>
      <c r="J72" s="294"/>
      <c r="K72" s="6"/>
      <c r="L72" s="6"/>
      <c r="M72" s="6"/>
    </row>
    <row r="73" spans="2:13" s="57" customFormat="1" ht="15.75" x14ac:dyDescent="0.25">
      <c r="B73" s="108"/>
      <c r="C73" s="215"/>
      <c r="D73" s="217"/>
      <c r="E73" s="216"/>
      <c r="F73" s="216"/>
      <c r="G73" s="216"/>
      <c r="H73" s="216" t="s">
        <v>164</v>
      </c>
      <c r="I73" s="230">
        <f>I68/0.3</f>
        <v>133.33333333333334</v>
      </c>
      <c r="J73" s="231" t="s">
        <v>179</v>
      </c>
      <c r="K73" s="6"/>
      <c r="L73" s="6"/>
      <c r="M73" s="6"/>
    </row>
    <row r="74" spans="2:13" s="57" customFormat="1" ht="15.75" x14ac:dyDescent="0.25">
      <c r="B74" s="108"/>
      <c r="C74" s="215"/>
      <c r="D74" s="217"/>
      <c r="E74" s="217"/>
      <c r="F74" s="215"/>
      <c r="G74" s="215"/>
      <c r="H74" s="218" t="s">
        <v>165</v>
      </c>
      <c r="I74" s="228">
        <f>I68/0.35</f>
        <v>114.28571428571429</v>
      </c>
      <c r="J74" s="232" t="s">
        <v>180</v>
      </c>
      <c r="K74" s="6"/>
      <c r="L74" s="6"/>
      <c r="M74" s="6"/>
    </row>
    <row r="75" spans="2:13" ht="6.75" customHeight="1" x14ac:dyDescent="0.25">
      <c r="B75" s="108"/>
      <c r="C75" s="215"/>
      <c r="D75" s="217"/>
      <c r="E75" s="217"/>
      <c r="F75" s="215"/>
      <c r="G75" s="215"/>
      <c r="H75" s="220"/>
      <c r="I75" s="220"/>
      <c r="J75" s="220"/>
    </row>
    <row r="76" spans="2:13" ht="15.75" x14ac:dyDescent="0.25">
      <c r="B76" s="108"/>
      <c r="C76" s="215"/>
      <c r="D76" s="217"/>
      <c r="E76" s="217"/>
      <c r="G76" s="289" t="s">
        <v>167</v>
      </c>
      <c r="H76" s="290"/>
      <c r="I76" s="290"/>
      <c r="J76" s="291"/>
    </row>
    <row r="77" spans="2:13" ht="15.75" x14ac:dyDescent="0.25">
      <c r="B77" s="108"/>
      <c r="C77" s="215"/>
      <c r="D77" s="162"/>
      <c r="E77" s="162"/>
      <c r="F77" s="233"/>
      <c r="G77" s="223"/>
      <c r="H77" s="229"/>
      <c r="I77" s="224">
        <f>I5</f>
        <v>0</v>
      </c>
      <c r="J77" s="221" t="s">
        <v>163</v>
      </c>
    </row>
    <row r="78" spans="2:13" ht="15.75" x14ac:dyDescent="0.25">
      <c r="B78" s="108"/>
      <c r="C78" s="215"/>
      <c r="D78" s="108"/>
      <c r="E78" s="108"/>
      <c r="F78" s="215"/>
      <c r="G78" s="215"/>
      <c r="H78" s="218" t="s">
        <v>161</v>
      </c>
      <c r="I78" s="226" t="str">
        <f>IF($I$93=0,"---",I73/$I$5)</f>
        <v>---</v>
      </c>
      <c r="J78" s="222" t="s">
        <v>172</v>
      </c>
    </row>
    <row r="79" spans="2:13" ht="15.75" x14ac:dyDescent="0.25">
      <c r="B79" s="108"/>
      <c r="C79" s="215"/>
      <c r="D79" s="108"/>
      <c r="E79" s="108"/>
      <c r="F79" s="215"/>
      <c r="G79" s="215"/>
      <c r="H79" s="218" t="s">
        <v>162</v>
      </c>
      <c r="I79" s="227" t="str">
        <f>IF($I$93=0,"---",I74/$I$5)</f>
        <v>---</v>
      </c>
      <c r="J79" s="222" t="s">
        <v>173</v>
      </c>
    </row>
  </sheetData>
  <mergeCells count="22">
    <mergeCell ref="B1:F1"/>
    <mergeCell ref="F17:G17"/>
    <mergeCell ref="F18:G18"/>
    <mergeCell ref="F19:G19"/>
    <mergeCell ref="F14:G14"/>
    <mergeCell ref="C16:C36"/>
    <mergeCell ref="G76:J76"/>
    <mergeCell ref="G72:J72"/>
    <mergeCell ref="C38:C56"/>
    <mergeCell ref="B60:B65"/>
    <mergeCell ref="B10:B58"/>
    <mergeCell ref="C68:H68"/>
    <mergeCell ref="C58:H58"/>
    <mergeCell ref="C65:H65"/>
    <mergeCell ref="F20:G20"/>
    <mergeCell ref="F21:G21"/>
    <mergeCell ref="F25:G25"/>
    <mergeCell ref="F22:G22"/>
    <mergeCell ref="F23:G23"/>
    <mergeCell ref="F24:G24"/>
    <mergeCell ref="F64:G64"/>
    <mergeCell ref="C11:C1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PACK Planner</vt:lpstr>
      <vt:lpstr>TROOP Planner</vt:lpstr>
      <vt:lpstr>'PACK Planner'!Print_Area</vt:lpstr>
    </vt:vector>
  </TitlesOfParts>
  <Company>Weaver Popcorn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Ideal Year of Scouting Annual Activity Planner and Goal Setter</dc:title>
  <dc:creator>vsaia</dc:creator>
  <dc:description>Trail's End Popcorn</dc:description>
  <cp:lastModifiedBy>Scott Kilian</cp:lastModifiedBy>
  <cp:lastPrinted>2018-05-11T20:04:45Z</cp:lastPrinted>
  <dcterms:created xsi:type="dcterms:W3CDTF">2007-08-01T03:10:33Z</dcterms:created>
  <dcterms:modified xsi:type="dcterms:W3CDTF">2018-07-22T17:20:18Z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vision">
    <vt:lpwstr>Trail's End Popcorn</vt:lpwstr>
  </property>
  <property fmtid="{D5CDD505-2E9C-101B-9397-08002B2CF9AE}" pid="3" name="Publisher">
    <vt:lpwstr>Weaver Popcorn Company</vt:lpwstr>
  </property>
  <property fmtid="{D5CDD505-2E9C-101B-9397-08002B2CF9AE}" pid="4" name="Owner">
    <vt:lpwstr>Weaver Popcorn Company</vt:lpwstr>
  </property>
</Properties>
</file>